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to\Documents\Websites\ExcelShortcut\Free Templates\"/>
    </mc:Choice>
  </mc:AlternateContent>
  <xr:revisionPtr revIDLastSave="0" documentId="13_ncr:1_{4215B9E7-2E83-4D0C-AA9D-59F160C63B41}" xr6:coauthVersionLast="28" xr6:coauthVersionMax="28" xr10:uidLastSave="{00000000-0000-0000-0000-000000000000}"/>
  <bookViews>
    <workbookView xWindow="0" yWindow="0" windowWidth="28800" windowHeight="12210" activeTab="2" xr2:uid="{228B9240-269C-4759-A7F1-85A7B368E0B2}"/>
  </bookViews>
  <sheets>
    <sheet name="Paint Detail" sheetId="2" r:id="rId1"/>
    <sheet name="Job Detail" sheetId="1" r:id="rId2"/>
    <sheet name="Paint Reports" sheetId="3" r:id="rId3"/>
  </sheets>
  <calcPr calcId="171027"/>
  <pivotCaches>
    <pivotCache cacheId="6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7" i="3"/>
  <c r="I8" i="3"/>
  <c r="I9" i="3"/>
  <c r="I10" i="3"/>
  <c r="I11" i="3"/>
  <c r="I12" i="3"/>
  <c r="K12" i="3" s="1"/>
  <c r="I13" i="3"/>
  <c r="I14" i="3"/>
  <c r="I15" i="3"/>
  <c r="I16" i="3"/>
  <c r="K16" i="3" s="1"/>
  <c r="I17" i="3"/>
  <c r="I18" i="3"/>
  <c r="I19" i="3"/>
  <c r="I20" i="3"/>
  <c r="K20" i="3" s="1"/>
  <c r="I21" i="3"/>
  <c r="I7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5" i="2"/>
  <c r="K18" i="3" l="1"/>
  <c r="K14" i="3"/>
  <c r="K21" i="3"/>
  <c r="K17" i="3"/>
  <c r="K13" i="3"/>
  <c r="K7" i="3"/>
  <c r="K10" i="3"/>
  <c r="K9" i="3"/>
  <c r="K8" i="3"/>
  <c r="K19" i="3"/>
  <c r="K15" i="3"/>
  <c r="K11" i="3"/>
  <c r="I23" i="3"/>
  <c r="N24" i="1"/>
  <c r="O24" i="1" s="1"/>
  <c r="N26" i="1"/>
  <c r="O26" i="1" s="1"/>
  <c r="N28" i="1"/>
  <c r="O28" i="1" s="1"/>
  <c r="N30" i="1"/>
  <c r="O30" i="1" s="1"/>
  <c r="N32" i="1"/>
  <c r="O32" i="1" s="1"/>
  <c r="N34" i="1"/>
  <c r="O34" i="1" s="1"/>
  <c r="N36" i="1"/>
  <c r="O36" i="1" s="1"/>
  <c r="I24" i="1"/>
  <c r="I25" i="1"/>
  <c r="N25" i="1" s="1"/>
  <c r="O25" i="1" s="1"/>
  <c r="I26" i="1"/>
  <c r="I27" i="1"/>
  <c r="N27" i="1" s="1"/>
  <c r="O27" i="1" s="1"/>
  <c r="I28" i="1"/>
  <c r="I29" i="1"/>
  <c r="N29" i="1" s="1"/>
  <c r="O29" i="1" s="1"/>
  <c r="I30" i="1"/>
  <c r="I31" i="1"/>
  <c r="N31" i="1" s="1"/>
  <c r="O31" i="1" s="1"/>
  <c r="I32" i="1"/>
  <c r="I33" i="1"/>
  <c r="N33" i="1" s="1"/>
  <c r="O33" i="1" s="1"/>
  <c r="I34" i="1"/>
  <c r="I35" i="1"/>
  <c r="N35" i="1" s="1"/>
  <c r="O35" i="1" s="1"/>
  <c r="I36" i="1"/>
  <c r="I37" i="1"/>
  <c r="N37" i="1" s="1"/>
  <c r="O37" i="1" s="1"/>
  <c r="N6" i="2"/>
  <c r="K23" i="3" l="1"/>
  <c r="I7" i="1"/>
  <c r="N7" i="1" s="1"/>
  <c r="I8" i="1"/>
  <c r="N8" i="1" s="1"/>
  <c r="O8" i="1" s="1"/>
  <c r="I9" i="1"/>
  <c r="N9" i="1" s="1"/>
  <c r="O9" i="1" s="1"/>
  <c r="I10" i="1"/>
  <c r="N10" i="1" s="1"/>
  <c r="O10" i="1" s="1"/>
  <c r="I11" i="1"/>
  <c r="N11" i="1" s="1"/>
  <c r="O11" i="1" s="1"/>
  <c r="I12" i="1"/>
  <c r="N12" i="1" s="1"/>
  <c r="O12" i="1" s="1"/>
  <c r="I13" i="1"/>
  <c r="N13" i="1" s="1"/>
  <c r="O13" i="1" s="1"/>
  <c r="I14" i="1"/>
  <c r="N14" i="1" s="1"/>
  <c r="O14" i="1" s="1"/>
  <c r="I15" i="1"/>
  <c r="N15" i="1" s="1"/>
  <c r="O15" i="1" s="1"/>
  <c r="I16" i="1"/>
  <c r="N16" i="1" s="1"/>
  <c r="O16" i="1" s="1"/>
  <c r="I17" i="1"/>
  <c r="N17" i="1" s="1"/>
  <c r="O17" i="1" s="1"/>
  <c r="I18" i="1"/>
  <c r="N18" i="1" s="1"/>
  <c r="O18" i="1" s="1"/>
  <c r="I19" i="1"/>
  <c r="O19" i="1" s="1"/>
  <c r="I20" i="1"/>
  <c r="N20" i="1" s="1"/>
  <c r="O20" i="1" s="1"/>
  <c r="I21" i="1"/>
  <c r="N21" i="1" s="1"/>
  <c r="O21" i="1" s="1"/>
  <c r="I22" i="1"/>
  <c r="N22" i="1" s="1"/>
  <c r="O22" i="1" s="1"/>
  <c r="I23" i="1"/>
  <c r="N23" i="1" s="1"/>
  <c r="O23" i="1" s="1"/>
  <c r="I6" i="1"/>
  <c r="N6" i="1" s="1"/>
  <c r="O6" i="1" s="1"/>
  <c r="N40" i="1" l="1"/>
  <c r="O7" i="1"/>
  <c r="O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Tito</author>
  </authors>
  <commentList>
    <comment ref="J3" authorId="0" shapeId="0" xr:uid="{20E59779-481A-4658-BD9E-7775060F5C71}">
      <text>
        <r>
          <rPr>
            <b/>
            <sz val="9"/>
            <color indexed="81"/>
            <rFont val="Tahoma"/>
            <family val="2"/>
          </rPr>
          <t>Deleted Tolerance Tab
to adjust percentage based on paint absorbtion</t>
        </r>
      </text>
    </comment>
    <comment ref="G4" authorId="0" shapeId="0" xr:uid="{4F176C57-A4CA-47C7-9A22-170F90206696}">
      <text>
        <r>
          <rPr>
            <b/>
            <sz val="9"/>
            <color indexed="81"/>
            <rFont val="Tahoma"/>
            <family val="2"/>
          </rPr>
          <t>If you only know Ounches instead of Gallons use the converter to the left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Tito</author>
  </authors>
  <commentList>
    <comment ref="I5" authorId="0" shapeId="0" xr:uid="{8A299382-9096-4C93-9E7C-9E640BFE5D40}">
      <text>
        <r>
          <rPr>
            <b/>
            <sz val="9"/>
            <color indexed="81"/>
            <rFont val="Tahoma"/>
            <family val="2"/>
          </rPr>
          <t>If you already know the total area of a room just enter the total footage in the width column and 1, 1 for height and wall Numbers</t>
        </r>
      </text>
    </comment>
    <comment ref="L5" authorId="0" shapeId="0" xr:uid="{4A3A9814-E611-454E-9EBE-152E2FF3413A}">
      <text>
        <r>
          <rPr>
            <b/>
            <sz val="9"/>
            <color indexed="81"/>
            <rFont val="Tahoma"/>
            <family val="2"/>
          </rPr>
          <t>From Paint Detail Sheet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Tito</author>
  </authors>
  <commentList>
    <comment ref="A2" authorId="0" shapeId="0" xr:uid="{71101C90-1F8F-47D3-8428-69CDC72393E9}">
      <text>
        <r>
          <rPr>
            <b/>
            <sz val="9"/>
            <color indexed="81"/>
            <rFont val="Tahoma"/>
            <family val="2"/>
          </rPr>
          <t>Go to Data Tab and click "Refresh All"</t>
        </r>
      </text>
    </comment>
    <comment ref="G4" authorId="0" shapeId="0" xr:uid="{D2F95F97-A4BA-4AE3-9E09-B0DC556B1C61}">
      <text>
        <r>
          <rPr>
            <b/>
            <sz val="9"/>
            <color indexed="81"/>
            <rFont val="Tahoma"/>
            <family val="2"/>
          </rPr>
          <t>Assuming Paint Must be Ordered in Full One Gallon Cans</t>
        </r>
      </text>
    </comment>
  </commentList>
</comments>
</file>

<file path=xl/sharedStrings.xml><?xml version="1.0" encoding="utf-8"?>
<sst xmlns="http://schemas.openxmlformats.org/spreadsheetml/2006/main" count="107" uniqueCount="69">
  <si>
    <t>Painting Estimate Form</t>
  </si>
  <si>
    <t>Interior</t>
  </si>
  <si>
    <t>Location</t>
  </si>
  <si>
    <t>Living Room</t>
  </si>
  <si>
    <t>Dining Room</t>
  </si>
  <si>
    <t>Cost per Can</t>
  </si>
  <si>
    <t>Room Dimensions</t>
  </si>
  <si>
    <t>Width</t>
  </si>
  <si>
    <t>Height</t>
  </si>
  <si>
    <t>Wall #'s</t>
  </si>
  <si>
    <t>Paint Name</t>
  </si>
  <si>
    <t>Room Area</t>
  </si>
  <si>
    <t># of Coats</t>
  </si>
  <si>
    <t>Coverage</t>
  </si>
  <si>
    <t>Exterior</t>
  </si>
  <si>
    <t>Kitchen</t>
  </si>
  <si>
    <t>Paint Amt for Room</t>
  </si>
  <si>
    <t>Room Name</t>
  </si>
  <si>
    <t>Area #</t>
  </si>
  <si>
    <t>Area Notes</t>
  </si>
  <si>
    <t xml:space="preserve">Living Room </t>
  </si>
  <si>
    <t>Ceiling</t>
  </si>
  <si>
    <t>Color Description</t>
  </si>
  <si>
    <t>Notes</t>
  </si>
  <si>
    <t>SW- Alabaster</t>
  </si>
  <si>
    <t>Int/Ext</t>
  </si>
  <si>
    <t>SW- Amazing Gray</t>
  </si>
  <si>
    <t>Paint Code</t>
  </si>
  <si>
    <t>Interior/Exterior</t>
  </si>
  <si>
    <t>White Beige</t>
  </si>
  <si>
    <t>Grey Beige</t>
  </si>
  <si>
    <t>BHR - Deap Sea</t>
  </si>
  <si>
    <t>Aqua Green</t>
  </si>
  <si>
    <t>Door per Area</t>
  </si>
  <si>
    <t>Window per Area</t>
  </si>
  <si>
    <t>Can Size Gallon</t>
  </si>
  <si>
    <t>OZ to Gallon Converter</t>
  </si>
  <si>
    <t>Enter # OZ</t>
  </si>
  <si>
    <t>Gallons</t>
  </si>
  <si>
    <t>Coverage(ft per Gallon)</t>
  </si>
  <si>
    <t>Amt per foot</t>
  </si>
  <si>
    <t>Room Type</t>
  </si>
  <si>
    <t>Avg Door Size (sq ft)</t>
  </si>
  <si>
    <t>Avg Window Size(sq ft)</t>
  </si>
  <si>
    <t>Total Cost</t>
  </si>
  <si>
    <t>Total Gallons of Paint</t>
  </si>
  <si>
    <t>Paint Cost For Area</t>
  </si>
  <si>
    <t>(blank)</t>
  </si>
  <si>
    <t>Grand Total</t>
  </si>
  <si>
    <t>Sum of Paint Cost For Area</t>
  </si>
  <si>
    <t>Sum of Paint Amt for Room</t>
  </si>
  <si>
    <t>Paint Detail Table</t>
  </si>
  <si>
    <t>Nice Living Room Choice</t>
  </si>
  <si>
    <t>Paint Description</t>
  </si>
  <si>
    <t>Can Properties</t>
  </si>
  <si>
    <t>Additional Info</t>
  </si>
  <si>
    <t>Room Information</t>
  </si>
  <si>
    <t>Paint Information</t>
  </si>
  <si>
    <t>White Paint</t>
  </si>
  <si>
    <t>OZ in Gallons</t>
  </si>
  <si>
    <t>Cans Needed</t>
  </si>
  <si>
    <t>Cost per Cans</t>
  </si>
  <si>
    <t>Total Cans for Job</t>
  </si>
  <si>
    <t>Paint Cost for Job</t>
  </si>
  <si>
    <t>How Much Paint to Buy for the Job????</t>
  </si>
  <si>
    <t>Refresh Tables Below for Accurate Paint Reports</t>
  </si>
  <si>
    <t>Amount of Paint used per Room</t>
  </si>
  <si>
    <t>Cost of Paint used per Room</t>
  </si>
  <si>
    <t>Paint Cost for this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</si>
</sst>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7" xfId="0" applyFont="1" applyFill="1" applyBorder="1"/>
    <xf numFmtId="0" fontId="4" fillId="0" borderId="7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4" fontId="0" fillId="0" borderId="0" xfId="0" applyNumberFormat="1"/>
    <xf numFmtId="3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5" xfId="0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6" xfId="0" applyFont="1" applyBorder="1"/>
    <xf numFmtId="0" fontId="6" fillId="0" borderId="0" xfId="0" applyFont="1"/>
    <xf numFmtId="0" fontId="1" fillId="0" borderId="7" xfId="0" applyFont="1" applyBorder="1"/>
    <xf numFmtId="0" fontId="1" fillId="0" borderId="9" xfId="0" applyFont="1" applyBorder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2" xfId="0" applyNumberFormat="1" applyBorder="1"/>
    <xf numFmtId="0" fontId="0" fillId="0" borderId="10" xfId="0" applyBorder="1"/>
    <xf numFmtId="0" fontId="0" fillId="0" borderId="6" xfId="0" applyBorder="1" applyAlignment="1">
      <alignment horizontal="left"/>
    </xf>
    <xf numFmtId="0" fontId="0" fillId="0" borderId="11" xfId="0" applyNumberFormat="1" applyBorder="1"/>
    <xf numFmtId="0" fontId="0" fillId="0" borderId="13" xfId="0" applyNumberFormat="1" applyBorder="1"/>
    <xf numFmtId="0" fontId="7" fillId="6" borderId="14" xfId="0" applyFont="1" applyFill="1" applyBorder="1"/>
    <xf numFmtId="44" fontId="7" fillId="6" borderId="9" xfId="0" applyNumberFormat="1" applyFont="1" applyFill="1" applyBorder="1"/>
    <xf numFmtId="0" fontId="8" fillId="6" borderId="0" xfId="0" applyFont="1" applyFill="1" applyBorder="1"/>
    <xf numFmtId="0" fontId="7" fillId="6" borderId="0" xfId="0" applyFont="1" applyFill="1" applyBorder="1"/>
    <xf numFmtId="0" fontId="7" fillId="6" borderId="0" xfId="0" applyFont="1" applyFill="1"/>
  </cellXfs>
  <cellStyles count="1">
    <cellStyle name="Normal" xfId="0" builtinId="0"/>
  </cellStyles>
  <dxfs count="58">
    <dxf>
      <numFmt numFmtId="34" formatCode="_(&quot;$&quot;* #,##0.00_);_(&quot;$&quot;* \(#,##0.00\);_(&quot;$&quot;* &quot;-&quot;??_);_(@_)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34" formatCode="_(&quot;$&quot;* #,##0.00_);_(&quot;$&quot;* \(#,##0.00\);_(&quot;$&quot;* &quot;-&quot;??_);_(@_)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34" formatCode="_(&quot;$&quot;* #,##0.00_);_(&quot;$&quot;* \(#,##0.00\);_(&quot;$&quot;* &quot;-&quot;??_);_(@_)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34" formatCode="_(&quot;$&quot;* #,##0.00_);_(&quot;$&quot;* \(#,##0.00\);_(&quot;$&quot;* &quot;-&quot;??_);_(@_)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to" refreshedDate="43179.302744907407" createdVersion="6" refreshedVersion="6" minRefreshableVersion="3" recordCount="32" xr:uid="{E5874BD2-66D0-4F7A-9421-47162A89E4A9}">
  <cacheSource type="worksheet">
    <worksheetSource ref="B5:O37" sheet="Job Detail"/>
  </cacheSource>
  <cacheFields count="14">
    <cacheField name="Area #" numFmtId="0">
      <sharedItems containsSemiMixedTypes="0" containsString="0" containsNumber="1" containsInteger="1" minValue="1" maxValue="30"/>
    </cacheField>
    <cacheField name="Room Name" numFmtId="0">
      <sharedItems containsBlank="1" containsMixedTypes="1" containsNumber="1" containsInteger="1" minValue="1" maxValue="1" count="6">
        <s v="Living Room"/>
        <s v="Living Room "/>
        <s v="Dining Room"/>
        <s v="Kitchen"/>
        <m/>
        <n v="1"/>
      </sharedItems>
    </cacheField>
    <cacheField name="Area Notes" numFmtId="0">
      <sharedItems containsBlank="1"/>
    </cacheField>
    <cacheField name="Location" numFmtId="0">
      <sharedItems containsBlank="1"/>
    </cacheField>
    <cacheField name="Width" numFmtId="0">
      <sharedItems containsSemiMixedTypes="0" containsString="0" containsNumber="1" containsInteger="1" minValue="0" maxValue="120"/>
    </cacheField>
    <cacheField name="Height" numFmtId="0">
      <sharedItems containsSemiMixedTypes="0" containsString="0" containsNumber="1" containsInteger="1" minValue="0" maxValue="10"/>
    </cacheField>
    <cacheField name="Wall #'s" numFmtId="0">
      <sharedItems containsSemiMixedTypes="0" containsString="0" containsNumber="1" containsInteger="1" minValue="0" maxValue="2"/>
    </cacheField>
    <cacheField name="Room Area" numFmtId="0">
      <sharedItems containsSemiMixedTypes="0" containsString="0" containsNumber="1" containsInteger="1" minValue="0" maxValue="240"/>
    </cacheField>
    <cacheField name="Door per Area" numFmtId="0">
      <sharedItems containsSemiMixedTypes="0" containsString="0" containsNumber="1" containsInteger="1" minValue="0" maxValue="2"/>
    </cacheField>
    <cacheField name="Window per Area" numFmtId="0">
      <sharedItems containsSemiMixedTypes="0" containsString="0" containsNumber="1" containsInteger="1" minValue="0" maxValue="1"/>
    </cacheField>
    <cacheField name="Paint Name" numFmtId="0">
      <sharedItems containsBlank="1" count="4">
        <s v="SW- Alabaster"/>
        <s v="SW- Amazing Gray"/>
        <s v="BHR - Deap Sea"/>
        <m/>
      </sharedItems>
    </cacheField>
    <cacheField name="# of Coats" numFmtId="0">
      <sharedItems containsSemiMixedTypes="0" containsString="0" containsNumber="1" containsInteger="1" minValue="1" maxValue="2"/>
    </cacheField>
    <cacheField name="Paint Amt for Room" numFmtId="0">
      <sharedItems containsMixedTypes="1" containsNumber="1" minValue="0.34675" maxValue="1.0422794117647058"/>
    </cacheField>
    <cacheField name="Paint Cost For Area" numFmtId="0">
      <sharedItems containsMixedTypes="1" containsNumber="1" minValue="8.6687499999999993" maxValue="26.0569852941176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n v="1"/>
    <x v="0"/>
    <m/>
    <s v="Interior"/>
    <n v="15"/>
    <n v="8"/>
    <n v="2"/>
    <n v="240"/>
    <n v="1"/>
    <n v="0"/>
    <x v="0"/>
    <n v="2"/>
    <n v="1.0422794117647058"/>
    <n v="26.056985294117645"/>
  </r>
  <r>
    <n v="2"/>
    <x v="0"/>
    <m/>
    <s v="Interior"/>
    <n v="11"/>
    <n v="8"/>
    <n v="2"/>
    <n v="176"/>
    <n v="2"/>
    <n v="0"/>
    <x v="1"/>
    <n v="1"/>
    <n v="0.34675"/>
    <n v="8.6687499999999993"/>
  </r>
  <r>
    <n v="3"/>
    <x v="1"/>
    <s v="Ceiling"/>
    <s v="Interior"/>
    <n v="15"/>
    <n v="10"/>
    <n v="1"/>
    <n v="150"/>
    <n v="0"/>
    <n v="1"/>
    <x v="2"/>
    <n v="2"/>
    <n v="0.76"/>
    <n v="15.2"/>
  </r>
  <r>
    <n v="5"/>
    <x v="2"/>
    <m/>
    <s v="Interior"/>
    <n v="120"/>
    <n v="1"/>
    <n v="1"/>
    <n v="120"/>
    <n v="0"/>
    <n v="0"/>
    <x v="3"/>
    <n v="2"/>
    <s v="MORE INFO NEEDED"/>
    <s v="MORE INFO NEEDED"/>
  </r>
  <r>
    <n v="6"/>
    <x v="3"/>
    <m/>
    <s v="Interior"/>
    <n v="0"/>
    <n v="0"/>
    <n v="0"/>
    <n v="0"/>
    <n v="0"/>
    <n v="0"/>
    <x v="3"/>
    <n v="1"/>
    <s v="MORE INFO NEEDED"/>
    <s v="MORE INFO NEEDED"/>
  </r>
  <r>
    <n v="7"/>
    <x v="3"/>
    <m/>
    <s v="Interior"/>
    <n v="0"/>
    <n v="0"/>
    <n v="0"/>
    <n v="0"/>
    <n v="0"/>
    <n v="0"/>
    <x v="3"/>
    <n v="1"/>
    <s v="MORE INFO NEEDED"/>
    <s v="MORE INFO NEEDED"/>
  </r>
  <r>
    <n v="8"/>
    <x v="4"/>
    <m/>
    <s v="Exterior"/>
    <n v="0"/>
    <n v="0"/>
    <n v="0"/>
    <n v="0"/>
    <n v="0"/>
    <n v="0"/>
    <x v="3"/>
    <n v="1"/>
    <s v="MORE INFO NEEDED"/>
    <s v="MORE INFO NEEDED"/>
  </r>
  <r>
    <n v="9"/>
    <x v="4"/>
    <m/>
    <s v="Exterior"/>
    <n v="0"/>
    <n v="0"/>
    <n v="0"/>
    <n v="0"/>
    <n v="0"/>
    <n v="0"/>
    <x v="3"/>
    <n v="1"/>
    <s v="MORE INFO NEEDED"/>
    <s v="MORE INFO NEEDED"/>
  </r>
  <r>
    <n v="10"/>
    <x v="5"/>
    <m/>
    <s v="Exterior"/>
    <n v="20"/>
    <n v="10"/>
    <n v="1"/>
    <n v="200"/>
    <n v="1"/>
    <n v="1"/>
    <x v="2"/>
    <n v="1"/>
    <n v="0.47499999999999998"/>
    <n v="9.5"/>
  </r>
  <r>
    <n v="11"/>
    <x v="4"/>
    <m/>
    <m/>
    <n v="0"/>
    <n v="0"/>
    <n v="0"/>
    <n v="0"/>
    <n v="0"/>
    <n v="0"/>
    <x v="3"/>
    <n v="1"/>
    <s v="MORE INFO NEEDED"/>
    <s v="MORE INFO NEEDED"/>
  </r>
  <r>
    <n v="12"/>
    <x v="4"/>
    <m/>
    <m/>
    <n v="0"/>
    <n v="0"/>
    <n v="0"/>
    <n v="0"/>
    <n v="0"/>
    <n v="0"/>
    <x v="3"/>
    <n v="1"/>
    <s v="MORE INFO NEEDED"/>
    <s v="MORE INFO NEEDED"/>
  </r>
  <r>
    <n v="13"/>
    <x v="4"/>
    <m/>
    <m/>
    <n v="0"/>
    <n v="0"/>
    <n v="0"/>
    <n v="0"/>
    <n v="0"/>
    <n v="0"/>
    <x v="3"/>
    <n v="1"/>
    <s v="MORE INFO NEEDED"/>
    <s v="MORE INFO NEEDED"/>
  </r>
  <r>
    <n v="14"/>
    <x v="4"/>
    <m/>
    <m/>
    <n v="0"/>
    <n v="0"/>
    <n v="0"/>
    <n v="0"/>
    <n v="0"/>
    <n v="0"/>
    <x v="3"/>
    <n v="1"/>
    <s v="MORE INFO NEEDED"/>
    <s v="MORE INFO NEEDED"/>
  </r>
  <r>
    <n v="15"/>
    <x v="4"/>
    <m/>
    <m/>
    <n v="0"/>
    <n v="0"/>
    <n v="0"/>
    <n v="0"/>
    <n v="0"/>
    <n v="0"/>
    <x v="3"/>
    <n v="1"/>
    <s v="MORE INFO NEEDED"/>
    <s v="MORE INFO NEEDED"/>
  </r>
  <r>
    <n v="16"/>
    <x v="4"/>
    <m/>
    <m/>
    <n v="0"/>
    <n v="0"/>
    <n v="0"/>
    <n v="0"/>
    <n v="0"/>
    <n v="0"/>
    <x v="3"/>
    <n v="1"/>
    <s v="MORE INFO NEEDED"/>
    <s v="MORE INFO NEEDED"/>
  </r>
  <r>
    <n v="17"/>
    <x v="4"/>
    <m/>
    <m/>
    <n v="0"/>
    <n v="0"/>
    <n v="0"/>
    <n v="0"/>
    <n v="0"/>
    <n v="0"/>
    <x v="3"/>
    <n v="1"/>
    <s v="MORE INFO NEEDED"/>
    <s v="MORE INFO NEEDED"/>
  </r>
  <r>
    <n v="18"/>
    <x v="4"/>
    <m/>
    <m/>
    <n v="0"/>
    <n v="0"/>
    <n v="0"/>
    <n v="0"/>
    <n v="0"/>
    <n v="0"/>
    <x v="3"/>
    <n v="1"/>
    <s v="MORE INFO NEEDED"/>
    <s v="MORE INFO NEEDED"/>
  </r>
  <r>
    <n v="19"/>
    <x v="4"/>
    <m/>
    <m/>
    <n v="0"/>
    <n v="0"/>
    <n v="0"/>
    <n v="0"/>
    <n v="0"/>
    <n v="0"/>
    <x v="3"/>
    <n v="1"/>
    <s v="MORE INFO NEEDED"/>
    <s v="MORE INFO NEEDED"/>
  </r>
  <r>
    <n v="20"/>
    <x v="4"/>
    <m/>
    <m/>
    <n v="0"/>
    <n v="0"/>
    <n v="0"/>
    <n v="0"/>
    <n v="0"/>
    <n v="0"/>
    <x v="3"/>
    <n v="1"/>
    <s v="MORE INFO NEEDED"/>
    <s v="MORE INFO NEEDED"/>
  </r>
  <r>
    <n v="21"/>
    <x v="4"/>
    <m/>
    <m/>
    <n v="0"/>
    <n v="0"/>
    <n v="0"/>
    <n v="0"/>
    <n v="0"/>
    <n v="0"/>
    <x v="3"/>
    <n v="1"/>
    <s v="MORE INFO NEEDED"/>
    <s v="MORE INFO NEEDED"/>
  </r>
  <r>
    <n v="22"/>
    <x v="4"/>
    <m/>
    <m/>
    <n v="0"/>
    <n v="0"/>
    <n v="0"/>
    <n v="0"/>
    <n v="0"/>
    <n v="0"/>
    <x v="3"/>
    <n v="1"/>
    <s v="MORE INFO NEEDED"/>
    <s v="MORE INFO NEEDED"/>
  </r>
  <r>
    <n v="23"/>
    <x v="4"/>
    <m/>
    <m/>
    <n v="0"/>
    <n v="0"/>
    <n v="0"/>
    <n v="0"/>
    <n v="0"/>
    <n v="0"/>
    <x v="3"/>
    <n v="1"/>
    <s v="MORE INFO NEEDED"/>
    <s v="MORE INFO NEEDED"/>
  </r>
  <r>
    <n v="24"/>
    <x v="4"/>
    <m/>
    <m/>
    <n v="0"/>
    <n v="0"/>
    <n v="0"/>
    <n v="0"/>
    <n v="0"/>
    <n v="0"/>
    <x v="3"/>
    <n v="1"/>
    <s v="MORE INFO NEEDED"/>
    <s v="MORE INFO NEEDED"/>
  </r>
  <r>
    <n v="25"/>
    <x v="4"/>
    <m/>
    <m/>
    <n v="0"/>
    <n v="0"/>
    <n v="0"/>
    <n v="0"/>
    <n v="0"/>
    <n v="0"/>
    <x v="3"/>
    <n v="1"/>
    <s v="MORE INFO NEEDED"/>
    <s v="MORE INFO NEEDED"/>
  </r>
  <r>
    <n v="26"/>
    <x v="4"/>
    <m/>
    <m/>
    <n v="0"/>
    <n v="0"/>
    <n v="0"/>
    <n v="0"/>
    <n v="0"/>
    <n v="0"/>
    <x v="3"/>
    <n v="1"/>
    <s v="MORE INFO NEEDED"/>
    <s v="MORE INFO NEEDED"/>
  </r>
  <r>
    <n v="24"/>
    <x v="4"/>
    <m/>
    <m/>
    <n v="0"/>
    <n v="0"/>
    <n v="0"/>
    <n v="0"/>
    <n v="0"/>
    <n v="0"/>
    <x v="3"/>
    <n v="1"/>
    <s v="MORE INFO NEEDED"/>
    <s v="MORE INFO NEEDED"/>
  </r>
  <r>
    <n v="25"/>
    <x v="4"/>
    <m/>
    <m/>
    <n v="0"/>
    <n v="0"/>
    <n v="0"/>
    <n v="0"/>
    <n v="0"/>
    <n v="0"/>
    <x v="3"/>
    <n v="1"/>
    <s v="MORE INFO NEEDED"/>
    <s v="MORE INFO NEEDED"/>
  </r>
  <r>
    <n v="26"/>
    <x v="4"/>
    <m/>
    <m/>
    <n v="0"/>
    <n v="0"/>
    <n v="0"/>
    <n v="0"/>
    <n v="0"/>
    <n v="0"/>
    <x v="3"/>
    <n v="1"/>
    <s v="MORE INFO NEEDED"/>
    <s v="MORE INFO NEEDED"/>
  </r>
  <r>
    <n v="27"/>
    <x v="4"/>
    <m/>
    <m/>
    <n v="0"/>
    <n v="0"/>
    <n v="0"/>
    <n v="0"/>
    <n v="0"/>
    <n v="0"/>
    <x v="3"/>
    <n v="1"/>
    <s v="MORE INFO NEEDED"/>
    <s v="MORE INFO NEEDED"/>
  </r>
  <r>
    <n v="28"/>
    <x v="4"/>
    <m/>
    <m/>
    <n v="0"/>
    <n v="0"/>
    <n v="0"/>
    <n v="0"/>
    <n v="0"/>
    <n v="0"/>
    <x v="3"/>
    <n v="1"/>
    <s v="MORE INFO NEEDED"/>
    <s v="MORE INFO NEEDED"/>
  </r>
  <r>
    <n v="29"/>
    <x v="4"/>
    <m/>
    <m/>
    <n v="0"/>
    <n v="0"/>
    <n v="0"/>
    <n v="0"/>
    <n v="0"/>
    <n v="0"/>
    <x v="3"/>
    <n v="1"/>
    <s v="MORE INFO NEEDED"/>
    <s v="MORE INFO NEEDED"/>
  </r>
  <r>
    <n v="30"/>
    <x v="4"/>
    <m/>
    <m/>
    <n v="0"/>
    <n v="0"/>
    <n v="0"/>
    <n v="0"/>
    <n v="0"/>
    <n v="0"/>
    <x v="3"/>
    <n v="1"/>
    <s v="MORE INFO NEEDED"/>
    <s v="MORE INFO NEED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651983-3631-44AC-A4A9-4DCC102C1E70}" name="PivotTable7" cacheId="68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 rowHeaderCaption="Paint Name">
  <location ref="G6:H10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</pivotFields>
  <rowFields count="1">
    <field x="10"/>
  </rowFields>
  <rowItems count="4">
    <i>
      <x/>
    </i>
    <i>
      <x v="1"/>
    </i>
    <i>
      <x v="2"/>
    </i>
    <i>
      <x v="3"/>
    </i>
  </rowItems>
  <colItems count="1">
    <i/>
  </colItems>
  <dataFields count="1">
    <dataField name="Sum of Paint Amt for Room" fld="12" baseField="10" baseItem="2"/>
  </dataFields>
  <formats count="6">
    <format dxfId="32">
      <pivotArea type="all" dataOnly="0" outline="0" fieldPosition="0"/>
    </format>
    <format dxfId="33">
      <pivotArea outline="0" collapsedLevelsAreSubtotals="1" fieldPosition="0"/>
    </format>
    <format dxfId="34">
      <pivotArea dataOnly="0" labelOnly="1" outline="0" axis="axisValues" fieldPosition="0"/>
    </format>
    <format dxfId="35">
      <pivotArea type="all" dataOnly="0" outline="0" fieldPosition="0"/>
    </format>
    <format dxfId="36">
      <pivotArea outline="0" collapsedLevelsAreSubtotals="1" fieldPosition="0"/>
    </format>
    <format dxfId="3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4090AF-B2F1-4723-BFF0-6AE6BF26A103}" name="PivotTable2" cacheId="6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oom Name">
  <location ref="B15:C22" firstHeaderRow="1" firstDataRow="1" firstDataCol="1"/>
  <pivotFields count="14">
    <pivotField showAll="0"/>
    <pivotField axis="axisRow" showAll="0">
      <items count="7">
        <item x="2"/>
        <item x="3"/>
        <item x="0"/>
        <item x="1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Paint Amt for Room" fld="12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4C659-6D3A-42D6-B2AF-42BE6311DB4A}" name="PivotTable1" cacheId="6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oom Name">
  <location ref="B5:C12" firstHeaderRow="1" firstDataRow="1" firstDataCol="1"/>
  <pivotFields count="14">
    <pivotField showAll="0"/>
    <pivotField axis="axisRow" showAll="0">
      <items count="7">
        <item x="2"/>
        <item x="3"/>
        <item x="0"/>
        <item x="1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Paint Cost For Area" fld="13" baseField="1" baseItem="0"/>
  </dataFields>
  <formats count="1">
    <format dxfId="3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6258-75CF-4E99-A8EA-DF30BC263A9C}">
  <dimension ref="B1:S19"/>
  <sheetViews>
    <sheetView workbookViewId="0">
      <selection activeCell="J12" sqref="J12"/>
    </sheetView>
  </sheetViews>
  <sheetFormatPr defaultRowHeight="15" x14ac:dyDescent="0.25"/>
  <cols>
    <col min="3" max="3" width="17.42578125" customWidth="1"/>
    <col min="4" max="4" width="16.42578125" customWidth="1"/>
    <col min="5" max="5" width="15.5703125" customWidth="1"/>
    <col min="6" max="6" width="12" bestFit="1" customWidth="1"/>
    <col min="7" max="7" width="16" customWidth="1"/>
    <col min="8" max="8" width="11.7109375" customWidth="1"/>
    <col min="9" max="9" width="17.5703125" customWidth="1"/>
    <col min="10" max="10" width="23" bestFit="1" customWidth="1"/>
    <col min="11" max="11" width="11.7109375" customWidth="1"/>
    <col min="13" max="13" width="12" customWidth="1"/>
    <col min="14" max="14" width="16.28515625" customWidth="1"/>
    <col min="16" max="16" width="12.5703125" hidden="1" customWidth="1"/>
    <col min="17" max="17" width="0" hidden="1" customWidth="1"/>
    <col min="19" max="19" width="0" hidden="1" customWidth="1"/>
  </cols>
  <sheetData>
    <row r="1" spans="2:19" ht="21" x14ac:dyDescent="0.35">
      <c r="B1" s="28" t="s">
        <v>51</v>
      </c>
    </row>
    <row r="3" spans="2:19" ht="15.75" thickBot="1" x14ac:dyDescent="0.3">
      <c r="C3" s="34" t="s">
        <v>53</v>
      </c>
      <c r="D3" s="34"/>
      <c r="E3" s="34"/>
      <c r="F3" s="35" t="s">
        <v>54</v>
      </c>
      <c r="G3" s="35"/>
      <c r="H3" s="36" t="s">
        <v>13</v>
      </c>
      <c r="I3" s="36"/>
      <c r="J3" s="37" t="s">
        <v>55</v>
      </c>
      <c r="K3" s="37"/>
    </row>
    <row r="4" spans="2:19" ht="15" customHeight="1" x14ac:dyDescent="0.3">
      <c r="C4" s="16" t="s">
        <v>10</v>
      </c>
      <c r="D4" s="17" t="s">
        <v>22</v>
      </c>
      <c r="E4" s="17" t="s">
        <v>25</v>
      </c>
      <c r="F4" s="17" t="s">
        <v>5</v>
      </c>
      <c r="G4" s="17" t="s">
        <v>35</v>
      </c>
      <c r="H4" s="17" t="s">
        <v>39</v>
      </c>
      <c r="I4" s="17" t="s">
        <v>40</v>
      </c>
      <c r="J4" s="17" t="s">
        <v>23</v>
      </c>
      <c r="K4" s="18" t="s">
        <v>27</v>
      </c>
      <c r="M4" s="32" t="s">
        <v>36</v>
      </c>
      <c r="N4" s="33"/>
      <c r="O4" s="31"/>
      <c r="P4" s="31"/>
      <c r="Q4" s="31"/>
      <c r="S4" t="s">
        <v>41</v>
      </c>
    </row>
    <row r="5" spans="2:19" x14ac:dyDescent="0.25">
      <c r="B5">
        <v>1</v>
      </c>
      <c r="C5" s="26" t="s">
        <v>24</v>
      </c>
      <c r="D5" s="12" t="s">
        <v>29</v>
      </c>
      <c r="E5" s="7" t="s">
        <v>28</v>
      </c>
      <c r="F5" s="12">
        <v>25</v>
      </c>
      <c r="G5" s="12">
        <v>0.984375</v>
      </c>
      <c r="H5" s="12">
        <v>425</v>
      </c>
      <c r="I5" s="7">
        <f>IFERROR(G5/H5, "More Info Needed")</f>
        <v>2.3161764705882351E-3</v>
      </c>
      <c r="J5" s="12" t="s">
        <v>52</v>
      </c>
      <c r="K5" s="24">
        <v>12345</v>
      </c>
      <c r="M5" s="6" t="s">
        <v>37</v>
      </c>
      <c r="N5" s="24">
        <v>124</v>
      </c>
      <c r="O5" s="7"/>
      <c r="P5" s="7" t="s">
        <v>59</v>
      </c>
      <c r="Q5" s="7">
        <v>128</v>
      </c>
      <c r="S5" t="s">
        <v>1</v>
      </c>
    </row>
    <row r="6" spans="2:19" ht="15.75" thickBot="1" x14ac:dyDescent="0.3">
      <c r="B6">
        <v>2</v>
      </c>
      <c r="C6" s="26" t="s">
        <v>26</v>
      </c>
      <c r="D6" s="12" t="s">
        <v>30</v>
      </c>
      <c r="E6" s="7" t="s">
        <v>28</v>
      </c>
      <c r="F6" s="12">
        <v>25</v>
      </c>
      <c r="G6" s="12">
        <v>0.95</v>
      </c>
      <c r="H6" s="12">
        <v>400</v>
      </c>
      <c r="I6" s="7">
        <f t="shared" ref="I6:I19" si="0">IFERROR(G6/H6, "More Info Needed")</f>
        <v>2.3749999999999999E-3</v>
      </c>
      <c r="J6" s="12"/>
      <c r="K6" s="24">
        <v>0</v>
      </c>
      <c r="M6" s="9" t="s">
        <v>38</v>
      </c>
      <c r="N6" s="11">
        <f>N5/$Q$5</f>
        <v>0.96875</v>
      </c>
      <c r="O6" s="7"/>
      <c r="P6" s="7"/>
      <c r="Q6" s="7"/>
      <c r="S6" t="s">
        <v>14</v>
      </c>
    </row>
    <row r="7" spans="2:19" x14ac:dyDescent="0.25">
      <c r="B7">
        <v>3</v>
      </c>
      <c r="C7" s="26" t="s">
        <v>31</v>
      </c>
      <c r="D7" s="12" t="s">
        <v>32</v>
      </c>
      <c r="E7" s="7" t="s">
        <v>1</v>
      </c>
      <c r="F7" s="12">
        <v>20</v>
      </c>
      <c r="G7" s="12">
        <v>0.95</v>
      </c>
      <c r="H7" s="12">
        <v>350</v>
      </c>
      <c r="I7" s="7">
        <f t="shared" si="0"/>
        <v>2.7142857142857142E-3</v>
      </c>
      <c r="J7" s="12"/>
      <c r="K7" s="24">
        <v>0</v>
      </c>
      <c r="S7" t="s">
        <v>25</v>
      </c>
    </row>
    <row r="8" spans="2:19" x14ac:dyDescent="0.25">
      <c r="B8">
        <v>4</v>
      </c>
      <c r="C8" s="26" t="s">
        <v>58</v>
      </c>
      <c r="D8" s="12"/>
      <c r="E8" s="7"/>
      <c r="F8" s="13">
        <v>0</v>
      </c>
      <c r="G8" s="12">
        <v>0</v>
      </c>
      <c r="H8" s="12">
        <v>0</v>
      </c>
      <c r="I8" s="7" t="str">
        <f t="shared" si="0"/>
        <v>More Info Needed</v>
      </c>
      <c r="J8" s="12"/>
      <c r="K8" s="24">
        <v>0</v>
      </c>
    </row>
    <row r="9" spans="2:19" x14ac:dyDescent="0.25">
      <c r="B9">
        <v>5</v>
      </c>
      <c r="C9" s="26"/>
      <c r="D9" s="12"/>
      <c r="E9" s="7"/>
      <c r="F9" s="13">
        <v>0</v>
      </c>
      <c r="G9" s="12">
        <v>0</v>
      </c>
      <c r="H9" s="12">
        <v>0</v>
      </c>
      <c r="I9" s="7" t="str">
        <f t="shared" si="0"/>
        <v>More Info Needed</v>
      </c>
      <c r="J9" s="12"/>
      <c r="K9" s="24">
        <v>0</v>
      </c>
    </row>
    <row r="10" spans="2:19" x14ac:dyDescent="0.25">
      <c r="B10">
        <v>6</v>
      </c>
      <c r="C10" s="26"/>
      <c r="D10" s="12"/>
      <c r="E10" s="7"/>
      <c r="F10" s="13">
        <v>0</v>
      </c>
      <c r="G10" s="12">
        <v>0</v>
      </c>
      <c r="H10" s="12">
        <v>0</v>
      </c>
      <c r="I10" s="7" t="str">
        <f t="shared" si="0"/>
        <v>More Info Needed</v>
      </c>
      <c r="J10" s="12"/>
      <c r="K10" s="24">
        <v>0</v>
      </c>
    </row>
    <row r="11" spans="2:19" x14ac:dyDescent="0.25">
      <c r="B11">
        <v>7</v>
      </c>
      <c r="C11" s="26"/>
      <c r="D11" s="12"/>
      <c r="E11" s="7" t="s">
        <v>1</v>
      </c>
      <c r="F11" s="13">
        <v>2</v>
      </c>
      <c r="G11" s="12">
        <v>1</v>
      </c>
      <c r="H11" s="12">
        <v>0</v>
      </c>
      <c r="I11" s="7" t="str">
        <f t="shared" si="0"/>
        <v>More Info Needed</v>
      </c>
      <c r="J11" s="12"/>
      <c r="K11" s="24">
        <v>0</v>
      </c>
    </row>
    <row r="12" spans="2:19" x14ac:dyDescent="0.25">
      <c r="B12">
        <v>8</v>
      </c>
      <c r="C12" s="26"/>
      <c r="D12" s="12"/>
      <c r="E12" s="7"/>
      <c r="F12" s="13">
        <v>0</v>
      </c>
      <c r="G12" s="12">
        <v>0</v>
      </c>
      <c r="H12" s="12">
        <v>0</v>
      </c>
      <c r="I12" s="7" t="str">
        <f t="shared" si="0"/>
        <v>More Info Needed</v>
      </c>
      <c r="J12" s="12"/>
      <c r="K12" s="24">
        <v>0</v>
      </c>
    </row>
    <row r="13" spans="2:19" x14ac:dyDescent="0.25">
      <c r="B13">
        <v>9</v>
      </c>
      <c r="C13" s="26"/>
      <c r="D13" s="12"/>
      <c r="E13" s="7"/>
      <c r="F13" s="13">
        <v>0</v>
      </c>
      <c r="G13" s="12">
        <v>0</v>
      </c>
      <c r="H13" s="12">
        <v>0</v>
      </c>
      <c r="I13" s="7" t="str">
        <f t="shared" si="0"/>
        <v>More Info Needed</v>
      </c>
      <c r="J13" s="12"/>
      <c r="K13" s="24">
        <v>0</v>
      </c>
    </row>
    <row r="14" spans="2:19" x14ac:dyDescent="0.25">
      <c r="B14">
        <v>10</v>
      </c>
      <c r="C14" s="26"/>
      <c r="D14" s="12"/>
      <c r="E14" s="7"/>
      <c r="F14" s="13">
        <v>0</v>
      </c>
      <c r="G14" s="12">
        <v>0</v>
      </c>
      <c r="H14" s="12">
        <v>0</v>
      </c>
      <c r="I14" s="7" t="str">
        <f t="shared" si="0"/>
        <v>More Info Needed</v>
      </c>
      <c r="J14" s="12"/>
      <c r="K14" s="24">
        <v>0</v>
      </c>
    </row>
    <row r="15" spans="2:19" x14ac:dyDescent="0.25">
      <c r="B15">
        <v>11</v>
      </c>
      <c r="C15" s="26"/>
      <c r="D15" s="12"/>
      <c r="E15" s="7"/>
      <c r="F15" s="13">
        <v>0</v>
      </c>
      <c r="G15" s="12">
        <v>0</v>
      </c>
      <c r="H15" s="12">
        <v>0</v>
      </c>
      <c r="I15" s="7" t="str">
        <f t="shared" si="0"/>
        <v>More Info Needed</v>
      </c>
      <c r="J15" s="12"/>
      <c r="K15" s="24">
        <v>0</v>
      </c>
    </row>
    <row r="16" spans="2:19" x14ac:dyDescent="0.25">
      <c r="B16">
        <v>12</v>
      </c>
      <c r="C16" s="26"/>
      <c r="D16" s="12"/>
      <c r="E16" s="7"/>
      <c r="F16" s="13">
        <v>0</v>
      </c>
      <c r="G16" s="12">
        <v>0</v>
      </c>
      <c r="H16" s="12">
        <v>0</v>
      </c>
      <c r="I16" s="7" t="str">
        <f t="shared" si="0"/>
        <v>More Info Needed</v>
      </c>
      <c r="J16" s="12"/>
      <c r="K16" s="24">
        <v>0</v>
      </c>
    </row>
    <row r="17" spans="2:11" x14ac:dyDescent="0.25">
      <c r="B17">
        <v>13</v>
      </c>
      <c r="C17" s="26"/>
      <c r="D17" s="12"/>
      <c r="E17" s="7"/>
      <c r="F17" s="13">
        <v>0</v>
      </c>
      <c r="G17" s="12">
        <v>0</v>
      </c>
      <c r="H17" s="12">
        <v>0</v>
      </c>
      <c r="I17" s="7" t="str">
        <f t="shared" si="0"/>
        <v>More Info Needed</v>
      </c>
      <c r="J17" s="12"/>
      <c r="K17" s="24">
        <v>0</v>
      </c>
    </row>
    <row r="18" spans="2:11" x14ac:dyDescent="0.25">
      <c r="B18">
        <v>14</v>
      </c>
      <c r="C18" s="26"/>
      <c r="D18" s="12"/>
      <c r="E18" s="7"/>
      <c r="F18" s="13">
        <v>0</v>
      </c>
      <c r="G18" s="12">
        <v>0</v>
      </c>
      <c r="H18" s="12">
        <v>0</v>
      </c>
      <c r="I18" s="7" t="str">
        <f t="shared" si="0"/>
        <v>More Info Needed</v>
      </c>
      <c r="J18" s="12"/>
      <c r="K18" s="24">
        <v>0</v>
      </c>
    </row>
    <row r="19" spans="2:11" ht="15.75" thickBot="1" x14ac:dyDescent="0.3">
      <c r="B19">
        <v>15</v>
      </c>
      <c r="C19" s="27"/>
      <c r="D19" s="15"/>
      <c r="E19" s="10"/>
      <c r="F19" s="14">
        <v>0</v>
      </c>
      <c r="G19" s="15">
        <v>0</v>
      </c>
      <c r="H19" s="15">
        <v>0</v>
      </c>
      <c r="I19" s="10" t="str">
        <f t="shared" si="0"/>
        <v>More Info Needed</v>
      </c>
      <c r="J19" s="15"/>
      <c r="K19" s="25">
        <v>0</v>
      </c>
    </row>
  </sheetData>
  <sheetProtection algorithmName="SHA-512" hashValue="Aiifc0itoInORivahUEgaPBmOGJM2KmGRh/yNTqm8QDz73lYBZRNnE2a1NMgfOFqKauAWz4w8CFgBN3iSn9zAA==" saltValue="ssCZDuf2s6Rb4YYzakieFg==" spinCount="100000" sheet="1" objects="1" scenarios="1"/>
  <protectedRanges>
    <protectedRange sqref="N5 J5:K19 C5:H19" name="Paint Detail"/>
  </protectedRanges>
  <mergeCells count="4">
    <mergeCell ref="C3:E3"/>
    <mergeCell ref="F3:G3"/>
    <mergeCell ref="H3:I3"/>
    <mergeCell ref="J3:K3"/>
  </mergeCells>
  <dataValidations count="1">
    <dataValidation type="list" allowBlank="1" showInputMessage="1" showErrorMessage="1" sqref="E5:E19" xr:uid="{363F2A6A-E275-4277-AEEC-3E355FE65B08}">
      <formula1>$S$5:$S$7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9571-BA62-4939-AFB1-BA26D96F224B}">
  <dimension ref="B2:O40"/>
  <sheetViews>
    <sheetView workbookViewId="0">
      <selection activeCell="N10" sqref="N10"/>
    </sheetView>
  </sheetViews>
  <sheetFormatPr defaultRowHeight="15" x14ac:dyDescent="0.25"/>
  <cols>
    <col min="2" max="2" width="17.28515625" bestFit="1" customWidth="1"/>
    <col min="3" max="3" width="25.28515625" bestFit="1" customWidth="1"/>
    <col min="4" max="4" width="12.28515625" customWidth="1"/>
    <col min="5" max="5" width="11.42578125" bestFit="1" customWidth="1"/>
    <col min="6" max="6" width="8" bestFit="1" customWidth="1"/>
    <col min="7" max="7" width="17.28515625" bestFit="1" customWidth="1"/>
    <col min="8" max="8" width="6.85546875" bestFit="1" customWidth="1"/>
    <col min="9" max="9" width="10.85546875" customWidth="1"/>
    <col min="10" max="10" width="14.28515625" customWidth="1"/>
    <col min="11" max="11" width="15" bestFit="1" customWidth="1"/>
    <col min="12" max="12" width="10.85546875" customWidth="1"/>
    <col min="13" max="13" width="11.5703125" customWidth="1"/>
    <col min="14" max="14" width="19.7109375" customWidth="1"/>
    <col min="15" max="15" width="18.140625" customWidth="1"/>
  </cols>
  <sheetData>
    <row r="2" spans="2:15" ht="21" x14ac:dyDescent="0.35">
      <c r="C2" s="28" t="s">
        <v>0</v>
      </c>
      <c r="J2" s="1" t="s">
        <v>42</v>
      </c>
      <c r="L2" s="2">
        <v>15</v>
      </c>
    </row>
    <row r="3" spans="2:15" x14ac:dyDescent="0.25">
      <c r="J3" s="1" t="s">
        <v>43</v>
      </c>
      <c r="L3" s="2">
        <v>10</v>
      </c>
    </row>
    <row r="4" spans="2:15" ht="15.75" thickBot="1" x14ac:dyDescent="0.3">
      <c r="B4" s="37" t="s">
        <v>56</v>
      </c>
      <c r="C4" s="37"/>
      <c r="D4" s="37"/>
      <c r="E4" s="37"/>
      <c r="F4" s="35" t="s">
        <v>6</v>
      </c>
      <c r="G4" s="35"/>
      <c r="H4" s="35"/>
      <c r="I4" s="35"/>
      <c r="J4" s="35"/>
      <c r="K4" s="35"/>
      <c r="L4" s="36" t="s">
        <v>57</v>
      </c>
      <c r="M4" s="36"/>
      <c r="N4" s="36"/>
      <c r="O4" s="36"/>
    </row>
    <row r="5" spans="2:15" x14ac:dyDescent="0.25">
      <c r="B5" s="3" t="s">
        <v>18</v>
      </c>
      <c r="C5" s="4" t="s">
        <v>17</v>
      </c>
      <c r="D5" s="4" t="s">
        <v>19</v>
      </c>
      <c r="E5" s="4" t="s">
        <v>2</v>
      </c>
      <c r="F5" s="4" t="s">
        <v>7</v>
      </c>
      <c r="G5" s="4" t="s">
        <v>8</v>
      </c>
      <c r="H5" s="4" t="s">
        <v>9</v>
      </c>
      <c r="I5" s="4" t="s">
        <v>11</v>
      </c>
      <c r="J5" s="4" t="s">
        <v>33</v>
      </c>
      <c r="K5" s="4" t="s">
        <v>34</v>
      </c>
      <c r="L5" s="4" t="s">
        <v>10</v>
      </c>
      <c r="M5" s="4" t="s">
        <v>12</v>
      </c>
      <c r="N5" s="4" t="s">
        <v>16</v>
      </c>
      <c r="O5" s="5" t="s">
        <v>46</v>
      </c>
    </row>
    <row r="6" spans="2:15" x14ac:dyDescent="0.25">
      <c r="B6" s="6">
        <v>1</v>
      </c>
      <c r="C6" s="12" t="s">
        <v>3</v>
      </c>
      <c r="D6" s="12"/>
      <c r="E6" s="7" t="s">
        <v>1</v>
      </c>
      <c r="F6" s="12">
        <v>15</v>
      </c>
      <c r="G6" s="12">
        <v>8</v>
      </c>
      <c r="H6" s="12">
        <v>2</v>
      </c>
      <c r="I6" s="7">
        <f>F6*G6*H6</f>
        <v>240</v>
      </c>
      <c r="J6" s="12">
        <v>1</v>
      </c>
      <c r="K6" s="13">
        <v>0</v>
      </c>
      <c r="L6" s="7" t="s">
        <v>24</v>
      </c>
      <c r="M6" s="12">
        <v>2</v>
      </c>
      <c r="N6" s="7">
        <f>IFERROR((I6-(J6*$L$2)-(K6*$L$3))*M6*VLOOKUP(L6,'Paint Detail'!$C$4:$K$19,7,FALSE),"MORE INFO NEEDED")</f>
        <v>1.0422794117647058</v>
      </c>
      <c r="O6" s="8">
        <f>IFERROR(N6*VLOOKUP('Job Detail'!L6,'Paint Detail'!$C$4:$K$19,4,FALSE), "MORE INFO NEEDED")</f>
        <v>26.056985294117645</v>
      </c>
    </row>
    <row r="7" spans="2:15" x14ac:dyDescent="0.25">
      <c r="B7" s="6">
        <v>2</v>
      </c>
      <c r="C7" s="12" t="s">
        <v>3</v>
      </c>
      <c r="D7" s="12"/>
      <c r="E7" s="7" t="s">
        <v>1</v>
      </c>
      <c r="F7" s="12">
        <v>11</v>
      </c>
      <c r="G7" s="12">
        <v>8</v>
      </c>
      <c r="H7" s="12">
        <v>2</v>
      </c>
      <c r="I7" s="7">
        <f t="shared" ref="I7:I37" si="0">F7*G7*H7</f>
        <v>176</v>
      </c>
      <c r="J7" s="12">
        <v>2</v>
      </c>
      <c r="K7" s="13">
        <v>0</v>
      </c>
      <c r="L7" s="7" t="s">
        <v>26</v>
      </c>
      <c r="M7" s="12">
        <v>1</v>
      </c>
      <c r="N7" s="7">
        <f>IFERROR((I7-(J7*$L$2)-(K7*$L$3))*M7*VLOOKUP(L7,'Paint Detail'!$C$4:$K$19,7,FALSE),"MORE INFO NEEDED")</f>
        <v>0.34675</v>
      </c>
      <c r="O7" s="8">
        <f>IFERROR(N7*VLOOKUP('Job Detail'!L7,'Paint Detail'!$C$4:$K$19,4,FALSE), "MORE INFO NEEDED")</f>
        <v>8.6687499999999993</v>
      </c>
    </row>
    <row r="8" spans="2:15" x14ac:dyDescent="0.25">
      <c r="B8" s="6">
        <v>3</v>
      </c>
      <c r="C8" s="12" t="s">
        <v>20</v>
      </c>
      <c r="D8" s="12" t="s">
        <v>21</v>
      </c>
      <c r="E8" s="7" t="s">
        <v>1</v>
      </c>
      <c r="F8" s="12">
        <v>15</v>
      </c>
      <c r="G8" s="12">
        <v>10</v>
      </c>
      <c r="H8" s="12">
        <v>1</v>
      </c>
      <c r="I8" s="7">
        <f t="shared" si="0"/>
        <v>150</v>
      </c>
      <c r="J8" s="13">
        <v>0</v>
      </c>
      <c r="K8" s="13">
        <v>1</v>
      </c>
      <c r="L8" s="7" t="s">
        <v>31</v>
      </c>
      <c r="M8" s="12">
        <v>2</v>
      </c>
      <c r="N8" s="7">
        <f>IFERROR((I8-(J8*$L$2)-(K8*$L$3))*M8*VLOOKUP(L8,'Paint Detail'!$C$4:$K$19,7,FALSE),"MORE INFO NEEDED")</f>
        <v>0.76</v>
      </c>
      <c r="O8" s="8">
        <f>IFERROR(N8*VLOOKUP('Job Detail'!L8,'Paint Detail'!$C$4:$K$19,4,FALSE), "MORE INFO NEEDED")</f>
        <v>15.2</v>
      </c>
    </row>
    <row r="9" spans="2:15" x14ac:dyDescent="0.25">
      <c r="B9" s="6">
        <v>5</v>
      </c>
      <c r="C9" s="12" t="s">
        <v>4</v>
      </c>
      <c r="D9" s="12"/>
      <c r="E9" s="7" t="s">
        <v>1</v>
      </c>
      <c r="F9" s="12">
        <v>120</v>
      </c>
      <c r="G9" s="12">
        <v>1</v>
      </c>
      <c r="H9" s="12">
        <v>1</v>
      </c>
      <c r="I9" s="7">
        <f t="shared" si="0"/>
        <v>120</v>
      </c>
      <c r="J9" s="13">
        <v>0</v>
      </c>
      <c r="K9" s="13">
        <v>0</v>
      </c>
      <c r="L9" s="7"/>
      <c r="M9" s="12">
        <v>2</v>
      </c>
      <c r="N9" s="7" t="str">
        <f>IFERROR((I9-(J9*$L$2)-(K9*$L$3))*M9*VLOOKUP(L9,'Paint Detail'!$C$4:$K$19,7,FALSE),"MORE INFO NEEDED")</f>
        <v>MORE INFO NEEDED</v>
      </c>
      <c r="O9" s="8" t="str">
        <f>IFERROR(N9*VLOOKUP('Job Detail'!L9,'Paint Detail'!$C$4:$K$19,4,FALSE), "MORE INFO NEEDED")</f>
        <v>MORE INFO NEEDED</v>
      </c>
    </row>
    <row r="10" spans="2:15" x14ac:dyDescent="0.25">
      <c r="B10" s="6">
        <v>6</v>
      </c>
      <c r="C10" s="12" t="s">
        <v>15</v>
      </c>
      <c r="D10" s="12"/>
      <c r="E10" s="7" t="s">
        <v>1</v>
      </c>
      <c r="F10" s="13">
        <v>0</v>
      </c>
      <c r="G10" s="13">
        <v>0</v>
      </c>
      <c r="H10" s="13">
        <v>0</v>
      </c>
      <c r="I10" s="7">
        <f t="shared" si="0"/>
        <v>0</v>
      </c>
      <c r="J10" s="13">
        <v>0</v>
      </c>
      <c r="K10" s="13">
        <v>0</v>
      </c>
      <c r="L10" s="7"/>
      <c r="M10" s="13">
        <v>1</v>
      </c>
      <c r="N10" s="7" t="str">
        <f>IFERROR((I10-(J10*$L$2)-(K10*$L$3))*M10*VLOOKUP(L10,'Paint Detail'!$C$4:$K$19,7,FALSE),"MORE INFO NEEDED")</f>
        <v>MORE INFO NEEDED</v>
      </c>
      <c r="O10" s="8" t="str">
        <f>IFERROR(N10*VLOOKUP('Job Detail'!L10,'Paint Detail'!$C$4:$K$19,4,FALSE), "MORE INFO NEEDED")</f>
        <v>MORE INFO NEEDED</v>
      </c>
    </row>
    <row r="11" spans="2:15" x14ac:dyDescent="0.25">
      <c r="B11" s="6">
        <v>7</v>
      </c>
      <c r="C11" s="12" t="s">
        <v>15</v>
      </c>
      <c r="D11" s="12"/>
      <c r="E11" s="7" t="s">
        <v>1</v>
      </c>
      <c r="F11" s="13">
        <v>0</v>
      </c>
      <c r="G11" s="13">
        <v>0</v>
      </c>
      <c r="H11" s="13">
        <v>0</v>
      </c>
      <c r="I11" s="7">
        <f t="shared" si="0"/>
        <v>0</v>
      </c>
      <c r="J11" s="13">
        <v>0</v>
      </c>
      <c r="K11" s="13">
        <v>0</v>
      </c>
      <c r="L11" s="7"/>
      <c r="M11" s="13">
        <v>1</v>
      </c>
      <c r="N11" s="7" t="str">
        <f>IFERROR((I11-(J11*$L$2)-(K11*$L$3))*M11*VLOOKUP(L11,'Paint Detail'!$C$4:$K$19,7,FALSE),"MORE INFO NEEDED")</f>
        <v>MORE INFO NEEDED</v>
      </c>
      <c r="O11" s="8" t="str">
        <f>IFERROR(N11*VLOOKUP('Job Detail'!L11,'Paint Detail'!$C$4:$K$19,4,FALSE), "MORE INFO NEEDED")</f>
        <v>MORE INFO NEEDED</v>
      </c>
    </row>
    <row r="12" spans="2:15" x14ac:dyDescent="0.25">
      <c r="B12" s="6">
        <v>8</v>
      </c>
      <c r="C12" s="12"/>
      <c r="D12" s="12"/>
      <c r="E12" s="7" t="s">
        <v>14</v>
      </c>
      <c r="F12" s="13">
        <v>0</v>
      </c>
      <c r="G12" s="13">
        <v>0</v>
      </c>
      <c r="H12" s="13">
        <v>0</v>
      </c>
      <c r="I12" s="7">
        <f t="shared" si="0"/>
        <v>0</v>
      </c>
      <c r="J12" s="13">
        <v>0</v>
      </c>
      <c r="K12" s="13">
        <v>0</v>
      </c>
      <c r="L12" s="7"/>
      <c r="M12" s="13">
        <v>1</v>
      </c>
      <c r="N12" s="7" t="str">
        <f>IFERROR((I12-(J12*$L$2)-(K12*$L$3))*M12*VLOOKUP(L12,'Paint Detail'!$C$4:$K$19,7,FALSE),"MORE INFO NEEDED")</f>
        <v>MORE INFO NEEDED</v>
      </c>
      <c r="O12" s="8" t="str">
        <f>IFERROR(N12*VLOOKUP('Job Detail'!L12,'Paint Detail'!$C$4:$K$19,4,FALSE), "MORE INFO NEEDED")</f>
        <v>MORE INFO NEEDED</v>
      </c>
    </row>
    <row r="13" spans="2:15" x14ac:dyDescent="0.25">
      <c r="B13" s="6">
        <v>9</v>
      </c>
      <c r="C13" s="12"/>
      <c r="D13" s="12"/>
      <c r="E13" s="7" t="s">
        <v>14</v>
      </c>
      <c r="F13" s="13">
        <v>0</v>
      </c>
      <c r="G13" s="13">
        <v>0</v>
      </c>
      <c r="H13" s="13">
        <v>0</v>
      </c>
      <c r="I13" s="7">
        <f t="shared" si="0"/>
        <v>0</v>
      </c>
      <c r="J13" s="13">
        <v>0</v>
      </c>
      <c r="K13" s="13">
        <v>0</v>
      </c>
      <c r="L13" s="7"/>
      <c r="M13" s="13">
        <v>1</v>
      </c>
      <c r="N13" s="7" t="str">
        <f>IFERROR((I13-(J13*$L$2)-(K13*$L$3))*M13*VLOOKUP(L13,'Paint Detail'!$C$4:$K$19,7,FALSE),"MORE INFO NEEDED")</f>
        <v>MORE INFO NEEDED</v>
      </c>
      <c r="O13" s="8" t="str">
        <f>IFERROR(N13*VLOOKUP('Job Detail'!L13,'Paint Detail'!$C$4:$K$19,4,FALSE), "MORE INFO NEEDED")</f>
        <v>MORE INFO NEEDED</v>
      </c>
    </row>
    <row r="14" spans="2:15" x14ac:dyDescent="0.25">
      <c r="B14" s="6">
        <v>10</v>
      </c>
      <c r="C14" s="12">
        <v>1</v>
      </c>
      <c r="D14" s="12"/>
      <c r="E14" s="7" t="s">
        <v>14</v>
      </c>
      <c r="F14" s="13">
        <v>20</v>
      </c>
      <c r="G14" s="13">
        <v>10</v>
      </c>
      <c r="H14" s="13">
        <v>1</v>
      </c>
      <c r="I14" s="7">
        <f t="shared" si="0"/>
        <v>200</v>
      </c>
      <c r="J14" s="13">
        <v>1</v>
      </c>
      <c r="K14" s="13">
        <v>1</v>
      </c>
      <c r="L14" s="7" t="s">
        <v>31</v>
      </c>
      <c r="M14" s="13">
        <v>1</v>
      </c>
      <c r="N14" s="7">
        <f>IFERROR((I14-(J14*$L$2)-(K14*$L$3))*M14*VLOOKUP(L14,'Paint Detail'!$C$4:$K$19,7,FALSE),"MORE INFO NEEDED")</f>
        <v>0.47499999999999998</v>
      </c>
      <c r="O14" s="8">
        <f>IFERROR(N14*VLOOKUP('Job Detail'!L14,'Paint Detail'!$C$4:$K$19,4,FALSE), "MORE INFO NEEDED")</f>
        <v>9.5</v>
      </c>
    </row>
    <row r="15" spans="2:15" x14ac:dyDescent="0.25">
      <c r="B15" s="6">
        <v>11</v>
      </c>
      <c r="C15" s="12"/>
      <c r="D15" s="12"/>
      <c r="E15" s="7"/>
      <c r="F15" s="13">
        <v>0</v>
      </c>
      <c r="G15" s="13">
        <v>0</v>
      </c>
      <c r="H15" s="13">
        <v>0</v>
      </c>
      <c r="I15" s="7">
        <f t="shared" si="0"/>
        <v>0</v>
      </c>
      <c r="J15" s="13">
        <v>0</v>
      </c>
      <c r="K15" s="13">
        <v>0</v>
      </c>
      <c r="L15" s="7"/>
      <c r="M15" s="13">
        <v>1</v>
      </c>
      <c r="N15" s="7" t="str">
        <f>IFERROR((I15-(J15*$L$2)-(K15*$L$3))*M15*VLOOKUP(L15,'Paint Detail'!$C$4:$K$19,7,FALSE),"MORE INFO NEEDED")</f>
        <v>MORE INFO NEEDED</v>
      </c>
      <c r="O15" s="8" t="str">
        <f>IFERROR(N15*VLOOKUP('Job Detail'!L15,'Paint Detail'!$C$4:$K$19,4,FALSE), "MORE INFO NEEDED")</f>
        <v>MORE INFO NEEDED</v>
      </c>
    </row>
    <row r="16" spans="2:15" x14ac:dyDescent="0.25">
      <c r="B16" s="6">
        <v>12</v>
      </c>
      <c r="C16" s="12"/>
      <c r="D16" s="12"/>
      <c r="E16" s="7"/>
      <c r="F16" s="13">
        <v>0</v>
      </c>
      <c r="G16" s="13">
        <v>0</v>
      </c>
      <c r="H16" s="13">
        <v>0</v>
      </c>
      <c r="I16" s="7">
        <f t="shared" si="0"/>
        <v>0</v>
      </c>
      <c r="J16" s="13">
        <v>0</v>
      </c>
      <c r="K16" s="13">
        <v>0</v>
      </c>
      <c r="L16" s="7"/>
      <c r="M16" s="13">
        <v>1</v>
      </c>
      <c r="N16" s="7" t="str">
        <f>IFERROR((I16-(J16*$L$2)-(K16*$L$3))*M16*VLOOKUP(L16,'Paint Detail'!$C$4:$K$19,7,FALSE),"MORE INFO NEEDED")</f>
        <v>MORE INFO NEEDED</v>
      </c>
      <c r="O16" s="8" t="str">
        <f>IFERROR(N16*VLOOKUP('Job Detail'!L16,'Paint Detail'!$C$4:$K$19,4,FALSE), "MORE INFO NEEDED")</f>
        <v>MORE INFO NEEDED</v>
      </c>
    </row>
    <row r="17" spans="2:15" x14ac:dyDescent="0.25">
      <c r="B17" s="6">
        <v>13</v>
      </c>
      <c r="C17" s="12"/>
      <c r="D17" s="12"/>
      <c r="E17" s="7"/>
      <c r="F17" s="13">
        <v>0</v>
      </c>
      <c r="G17" s="13">
        <v>0</v>
      </c>
      <c r="H17" s="13">
        <v>0</v>
      </c>
      <c r="I17" s="7">
        <f t="shared" si="0"/>
        <v>0</v>
      </c>
      <c r="J17" s="13">
        <v>0</v>
      </c>
      <c r="K17" s="13">
        <v>0</v>
      </c>
      <c r="L17" s="7"/>
      <c r="M17" s="13">
        <v>1</v>
      </c>
      <c r="N17" s="7" t="str">
        <f>IFERROR((I17-(J17*$L$2)-(K17*$L$3))*M17*VLOOKUP(L17,'Paint Detail'!$C$4:$K$19,7,FALSE),"MORE INFO NEEDED")</f>
        <v>MORE INFO NEEDED</v>
      </c>
      <c r="O17" s="8" t="str">
        <f>IFERROR(N17*VLOOKUP('Job Detail'!L17,'Paint Detail'!$C$4:$K$19,4,FALSE), "MORE INFO NEEDED")</f>
        <v>MORE INFO NEEDED</v>
      </c>
    </row>
    <row r="18" spans="2:15" x14ac:dyDescent="0.25">
      <c r="B18" s="6">
        <v>14</v>
      </c>
      <c r="C18" s="12"/>
      <c r="D18" s="12"/>
      <c r="E18" s="7"/>
      <c r="F18" s="13">
        <v>0</v>
      </c>
      <c r="G18" s="13">
        <v>0</v>
      </c>
      <c r="H18" s="13">
        <v>0</v>
      </c>
      <c r="I18" s="7">
        <f t="shared" si="0"/>
        <v>0</v>
      </c>
      <c r="J18" s="13">
        <v>0</v>
      </c>
      <c r="K18" s="13">
        <v>0</v>
      </c>
      <c r="L18" s="7"/>
      <c r="M18" s="13">
        <v>1</v>
      </c>
      <c r="N18" s="7" t="str">
        <f>IFERROR((I18-(J18*$L$2)-(K18*$L$3))*M18*VLOOKUP(L18,'Paint Detail'!$C$4:$K$19,7,FALSE),"MORE INFO NEEDED")</f>
        <v>MORE INFO NEEDED</v>
      </c>
      <c r="O18" s="8" t="str">
        <f>IFERROR(N18*VLOOKUP('Job Detail'!L18,'Paint Detail'!$C$4:$K$19,4,FALSE), "MORE INFO NEEDED")</f>
        <v>MORE INFO NEEDED</v>
      </c>
    </row>
    <row r="19" spans="2:15" x14ac:dyDescent="0.25">
      <c r="B19" s="6">
        <v>15</v>
      </c>
      <c r="C19" s="12"/>
      <c r="D19" s="12"/>
      <c r="E19" s="7"/>
      <c r="F19" s="13">
        <v>0</v>
      </c>
      <c r="G19" s="13">
        <v>0</v>
      </c>
      <c r="H19" s="13">
        <v>0</v>
      </c>
      <c r="I19" s="7">
        <f t="shared" si="0"/>
        <v>0</v>
      </c>
      <c r="J19" s="13">
        <v>0</v>
      </c>
      <c r="K19" s="13">
        <v>0</v>
      </c>
      <c r="L19" s="7"/>
      <c r="M19" s="13">
        <v>1</v>
      </c>
      <c r="N19" s="7" t="str">
        <f>IFERROR((I19-(J19*$L$2)-(K19*$L$3))*M19*VLOOKUP(L19,'Paint Detail'!$C$4:$K$19,7,FALSE),"MORE INFO NEEDED")</f>
        <v>MORE INFO NEEDED</v>
      </c>
      <c r="O19" s="8" t="str">
        <f>IFERROR(N19*VLOOKUP('Job Detail'!L19,'Paint Detail'!$C$4:$K$19,4,FALSE), "MORE INFO NEEDED")</f>
        <v>MORE INFO NEEDED</v>
      </c>
    </row>
    <row r="20" spans="2:15" x14ac:dyDescent="0.25">
      <c r="B20" s="6">
        <v>16</v>
      </c>
      <c r="C20" s="12"/>
      <c r="D20" s="12"/>
      <c r="E20" s="7"/>
      <c r="F20" s="13">
        <v>0</v>
      </c>
      <c r="G20" s="13">
        <v>0</v>
      </c>
      <c r="H20" s="13">
        <v>0</v>
      </c>
      <c r="I20" s="7">
        <f t="shared" si="0"/>
        <v>0</v>
      </c>
      <c r="J20" s="13">
        <v>0</v>
      </c>
      <c r="K20" s="13">
        <v>0</v>
      </c>
      <c r="L20" s="7"/>
      <c r="M20" s="13">
        <v>1</v>
      </c>
      <c r="N20" s="7" t="str">
        <f>IFERROR((I20-(J20*$L$2)-(K20*$L$3))*M20*VLOOKUP(L20,'Paint Detail'!$C$4:$K$19,7,FALSE),"MORE INFO NEEDED")</f>
        <v>MORE INFO NEEDED</v>
      </c>
      <c r="O20" s="8" t="str">
        <f>IFERROR(N20*VLOOKUP('Job Detail'!L20,'Paint Detail'!$C$4:$K$19,4,FALSE), "MORE INFO NEEDED")</f>
        <v>MORE INFO NEEDED</v>
      </c>
    </row>
    <row r="21" spans="2:15" x14ac:dyDescent="0.25">
      <c r="B21" s="6">
        <v>17</v>
      </c>
      <c r="C21" s="12"/>
      <c r="D21" s="12"/>
      <c r="E21" s="7"/>
      <c r="F21" s="13">
        <v>0</v>
      </c>
      <c r="G21" s="13">
        <v>0</v>
      </c>
      <c r="H21" s="13">
        <v>0</v>
      </c>
      <c r="I21" s="7">
        <f t="shared" si="0"/>
        <v>0</v>
      </c>
      <c r="J21" s="13">
        <v>0</v>
      </c>
      <c r="K21" s="13">
        <v>0</v>
      </c>
      <c r="L21" s="7"/>
      <c r="M21" s="13">
        <v>1</v>
      </c>
      <c r="N21" s="7" t="str">
        <f>IFERROR((I21-(J21*$L$2)-(K21*$L$3))*M21*VLOOKUP(L21,'Paint Detail'!$C$4:$K$19,7,FALSE),"MORE INFO NEEDED")</f>
        <v>MORE INFO NEEDED</v>
      </c>
      <c r="O21" s="8" t="str">
        <f>IFERROR(N21*VLOOKUP('Job Detail'!L21,'Paint Detail'!$C$4:$K$19,4,FALSE), "MORE INFO NEEDED")</f>
        <v>MORE INFO NEEDED</v>
      </c>
    </row>
    <row r="22" spans="2:15" x14ac:dyDescent="0.25">
      <c r="B22" s="6">
        <v>18</v>
      </c>
      <c r="C22" s="12"/>
      <c r="D22" s="12"/>
      <c r="E22" s="7"/>
      <c r="F22" s="13">
        <v>0</v>
      </c>
      <c r="G22" s="13">
        <v>0</v>
      </c>
      <c r="H22" s="13">
        <v>0</v>
      </c>
      <c r="I22" s="7">
        <f t="shared" si="0"/>
        <v>0</v>
      </c>
      <c r="J22" s="13">
        <v>0</v>
      </c>
      <c r="K22" s="13">
        <v>0</v>
      </c>
      <c r="L22" s="7"/>
      <c r="M22" s="13">
        <v>1</v>
      </c>
      <c r="N22" s="7" t="str">
        <f>IFERROR((I22-(J22*$L$2)-(K22*$L$3))*M22*VLOOKUP(L22,'Paint Detail'!$C$4:$K$19,7,FALSE),"MORE INFO NEEDED")</f>
        <v>MORE INFO NEEDED</v>
      </c>
      <c r="O22" s="8" t="str">
        <f>IFERROR(N22*VLOOKUP('Job Detail'!L22,'Paint Detail'!$C$4:$K$19,4,FALSE), "MORE INFO NEEDED")</f>
        <v>MORE INFO NEEDED</v>
      </c>
    </row>
    <row r="23" spans="2:15" x14ac:dyDescent="0.25">
      <c r="B23" s="6">
        <v>19</v>
      </c>
      <c r="C23" s="12"/>
      <c r="D23" s="12"/>
      <c r="E23" s="7"/>
      <c r="F23" s="13">
        <v>0</v>
      </c>
      <c r="G23" s="13">
        <v>0</v>
      </c>
      <c r="H23" s="13">
        <v>0</v>
      </c>
      <c r="I23" s="7">
        <f t="shared" si="0"/>
        <v>0</v>
      </c>
      <c r="J23" s="13">
        <v>0</v>
      </c>
      <c r="K23" s="13">
        <v>0</v>
      </c>
      <c r="L23" s="7"/>
      <c r="M23" s="13">
        <v>1</v>
      </c>
      <c r="N23" s="7" t="str">
        <f>IFERROR((I23-(J23*$L$2)-(K23*$L$3))*M23*VLOOKUP(L23,'Paint Detail'!$C$4:$K$19,7,FALSE),"MORE INFO NEEDED")</f>
        <v>MORE INFO NEEDED</v>
      </c>
      <c r="O23" s="8" t="str">
        <f>IFERROR(N23*VLOOKUP('Job Detail'!L23,'Paint Detail'!$C$4:$K$19,4,FALSE), "MORE INFO NEEDED")</f>
        <v>MORE INFO NEEDED</v>
      </c>
    </row>
    <row r="24" spans="2:15" x14ac:dyDescent="0.25">
      <c r="B24" s="6">
        <v>20</v>
      </c>
      <c r="C24" s="12"/>
      <c r="D24" s="12"/>
      <c r="E24" s="7"/>
      <c r="F24" s="13">
        <v>0</v>
      </c>
      <c r="G24" s="13">
        <v>0</v>
      </c>
      <c r="H24" s="13">
        <v>0</v>
      </c>
      <c r="I24" s="7">
        <f t="shared" si="0"/>
        <v>0</v>
      </c>
      <c r="J24" s="13">
        <v>0</v>
      </c>
      <c r="K24" s="13">
        <v>0</v>
      </c>
      <c r="L24" s="7"/>
      <c r="M24" s="13">
        <v>1</v>
      </c>
      <c r="N24" s="7" t="str">
        <f>IFERROR((I24-(J24*$L$2)-(K24*$L$3))*M24*VLOOKUP(L24,'Paint Detail'!$C$4:$K$19,7,FALSE),"MORE INFO NEEDED")</f>
        <v>MORE INFO NEEDED</v>
      </c>
      <c r="O24" s="8" t="str">
        <f>IFERROR(N24*VLOOKUP('Job Detail'!L24,'Paint Detail'!$C$4:$K$19,4,FALSE), "MORE INFO NEEDED")</f>
        <v>MORE INFO NEEDED</v>
      </c>
    </row>
    <row r="25" spans="2:15" x14ac:dyDescent="0.25">
      <c r="B25" s="6">
        <v>21</v>
      </c>
      <c r="C25" s="12"/>
      <c r="D25" s="12"/>
      <c r="E25" s="7"/>
      <c r="F25" s="13">
        <v>0</v>
      </c>
      <c r="G25" s="13">
        <v>0</v>
      </c>
      <c r="H25" s="13">
        <v>0</v>
      </c>
      <c r="I25" s="7">
        <f t="shared" si="0"/>
        <v>0</v>
      </c>
      <c r="J25" s="13">
        <v>0</v>
      </c>
      <c r="K25" s="13">
        <v>0</v>
      </c>
      <c r="L25" s="7"/>
      <c r="M25" s="13">
        <v>1</v>
      </c>
      <c r="N25" s="7" t="str">
        <f>IFERROR((I25-(J25*$L$2)-(K25*$L$3))*M25*VLOOKUP(L25,'Paint Detail'!$C$4:$K$19,7,FALSE),"MORE INFO NEEDED")</f>
        <v>MORE INFO NEEDED</v>
      </c>
      <c r="O25" s="8" t="str">
        <f>IFERROR(N25*VLOOKUP('Job Detail'!L25,'Paint Detail'!$C$4:$K$19,4,FALSE), "MORE INFO NEEDED")</f>
        <v>MORE INFO NEEDED</v>
      </c>
    </row>
    <row r="26" spans="2:15" x14ac:dyDescent="0.25">
      <c r="B26" s="6">
        <v>22</v>
      </c>
      <c r="C26" s="12"/>
      <c r="D26" s="12"/>
      <c r="E26" s="7"/>
      <c r="F26" s="13">
        <v>0</v>
      </c>
      <c r="G26" s="13">
        <v>0</v>
      </c>
      <c r="H26" s="13">
        <v>0</v>
      </c>
      <c r="I26" s="7">
        <f t="shared" si="0"/>
        <v>0</v>
      </c>
      <c r="J26" s="13">
        <v>0</v>
      </c>
      <c r="K26" s="13">
        <v>0</v>
      </c>
      <c r="L26" s="7"/>
      <c r="M26" s="13">
        <v>1</v>
      </c>
      <c r="N26" s="7" t="str">
        <f>IFERROR((I26-(J26*$L$2)-(K26*$L$3))*M26*VLOOKUP(L26,'Paint Detail'!$C$4:$K$19,7,FALSE),"MORE INFO NEEDED")</f>
        <v>MORE INFO NEEDED</v>
      </c>
      <c r="O26" s="8" t="str">
        <f>IFERROR(N26*VLOOKUP('Job Detail'!L26,'Paint Detail'!$C$4:$K$19,4,FALSE), "MORE INFO NEEDED")</f>
        <v>MORE INFO NEEDED</v>
      </c>
    </row>
    <row r="27" spans="2:15" x14ac:dyDescent="0.25">
      <c r="B27" s="6">
        <v>23</v>
      </c>
      <c r="C27" s="12"/>
      <c r="D27" s="12"/>
      <c r="E27" s="7"/>
      <c r="F27" s="13">
        <v>0</v>
      </c>
      <c r="G27" s="13">
        <v>0</v>
      </c>
      <c r="H27" s="13">
        <v>0</v>
      </c>
      <c r="I27" s="7">
        <f t="shared" si="0"/>
        <v>0</v>
      </c>
      <c r="J27" s="13">
        <v>0</v>
      </c>
      <c r="K27" s="13">
        <v>0</v>
      </c>
      <c r="L27" s="7"/>
      <c r="M27" s="13">
        <v>1</v>
      </c>
      <c r="N27" s="7" t="str">
        <f>IFERROR((I27-(J27*$L$2)-(K27*$L$3))*M27*VLOOKUP(L27,'Paint Detail'!$C$4:$K$19,7,FALSE),"MORE INFO NEEDED")</f>
        <v>MORE INFO NEEDED</v>
      </c>
      <c r="O27" s="8" t="str">
        <f>IFERROR(N27*VLOOKUP('Job Detail'!L27,'Paint Detail'!$C$4:$K$19,4,FALSE), "MORE INFO NEEDED")</f>
        <v>MORE INFO NEEDED</v>
      </c>
    </row>
    <row r="28" spans="2:15" x14ac:dyDescent="0.25">
      <c r="B28" s="6">
        <v>24</v>
      </c>
      <c r="C28" s="12"/>
      <c r="D28" s="12"/>
      <c r="E28" s="7"/>
      <c r="F28" s="13">
        <v>0</v>
      </c>
      <c r="G28" s="13">
        <v>0</v>
      </c>
      <c r="H28" s="13">
        <v>0</v>
      </c>
      <c r="I28" s="7">
        <f t="shared" si="0"/>
        <v>0</v>
      </c>
      <c r="J28" s="13">
        <v>0</v>
      </c>
      <c r="K28" s="13">
        <v>0</v>
      </c>
      <c r="L28" s="7"/>
      <c r="M28" s="13">
        <v>1</v>
      </c>
      <c r="N28" s="7" t="str">
        <f>IFERROR((I28-(J28*$L$2)-(K28*$L$3))*M28*VLOOKUP(L28,'Paint Detail'!$C$4:$K$19,7,FALSE),"MORE INFO NEEDED")</f>
        <v>MORE INFO NEEDED</v>
      </c>
      <c r="O28" s="8" t="str">
        <f>IFERROR(N28*VLOOKUP('Job Detail'!L28,'Paint Detail'!$C$4:$K$19,4,FALSE), "MORE INFO NEEDED")</f>
        <v>MORE INFO NEEDED</v>
      </c>
    </row>
    <row r="29" spans="2:15" x14ac:dyDescent="0.25">
      <c r="B29" s="6">
        <v>25</v>
      </c>
      <c r="C29" s="12"/>
      <c r="D29" s="12"/>
      <c r="E29" s="7"/>
      <c r="F29" s="13">
        <v>0</v>
      </c>
      <c r="G29" s="13">
        <v>0</v>
      </c>
      <c r="H29" s="13">
        <v>0</v>
      </c>
      <c r="I29" s="7">
        <f t="shared" si="0"/>
        <v>0</v>
      </c>
      <c r="J29" s="13">
        <v>0</v>
      </c>
      <c r="K29" s="13">
        <v>0</v>
      </c>
      <c r="L29" s="7"/>
      <c r="M29" s="13">
        <v>1</v>
      </c>
      <c r="N29" s="7" t="str">
        <f>IFERROR((I29-(J29*$L$2)-(K29*$L$3))*M29*VLOOKUP(L29,'Paint Detail'!$C$4:$K$19,7,FALSE),"MORE INFO NEEDED")</f>
        <v>MORE INFO NEEDED</v>
      </c>
      <c r="O29" s="8" t="str">
        <f>IFERROR(N29*VLOOKUP('Job Detail'!L29,'Paint Detail'!$C$4:$K$19,4,FALSE), "MORE INFO NEEDED")</f>
        <v>MORE INFO NEEDED</v>
      </c>
    </row>
    <row r="30" spans="2:15" x14ac:dyDescent="0.25">
      <c r="B30" s="6">
        <v>26</v>
      </c>
      <c r="C30" s="12"/>
      <c r="D30" s="12"/>
      <c r="E30" s="7"/>
      <c r="F30" s="13">
        <v>0</v>
      </c>
      <c r="G30" s="13">
        <v>0</v>
      </c>
      <c r="H30" s="13">
        <v>0</v>
      </c>
      <c r="I30" s="7">
        <f t="shared" si="0"/>
        <v>0</v>
      </c>
      <c r="J30" s="13">
        <v>0</v>
      </c>
      <c r="K30" s="13">
        <v>0</v>
      </c>
      <c r="L30" s="7"/>
      <c r="M30" s="13">
        <v>1</v>
      </c>
      <c r="N30" s="7" t="str">
        <f>IFERROR((I30-(J30*$L$2)-(K30*$L$3))*M30*VLOOKUP(L30,'Paint Detail'!$C$4:$K$19,7,FALSE),"MORE INFO NEEDED")</f>
        <v>MORE INFO NEEDED</v>
      </c>
      <c r="O30" s="8" t="str">
        <f>IFERROR(N30*VLOOKUP('Job Detail'!L30,'Paint Detail'!$C$4:$K$19,4,FALSE), "MORE INFO NEEDED")</f>
        <v>MORE INFO NEEDED</v>
      </c>
    </row>
    <row r="31" spans="2:15" x14ac:dyDescent="0.25">
      <c r="B31" s="6">
        <v>24</v>
      </c>
      <c r="C31" s="12"/>
      <c r="D31" s="12"/>
      <c r="E31" s="7"/>
      <c r="F31" s="13">
        <v>0</v>
      </c>
      <c r="G31" s="13">
        <v>0</v>
      </c>
      <c r="H31" s="13">
        <v>0</v>
      </c>
      <c r="I31" s="7">
        <f t="shared" si="0"/>
        <v>0</v>
      </c>
      <c r="J31" s="13">
        <v>0</v>
      </c>
      <c r="K31" s="13">
        <v>0</v>
      </c>
      <c r="L31" s="7"/>
      <c r="M31" s="13">
        <v>1</v>
      </c>
      <c r="N31" s="7" t="str">
        <f>IFERROR((I31-(J31*$L$2)-(K31*$L$3))*M31*VLOOKUP(L31,'Paint Detail'!$C$4:$K$19,7,FALSE),"MORE INFO NEEDED")</f>
        <v>MORE INFO NEEDED</v>
      </c>
      <c r="O31" s="8" t="str">
        <f>IFERROR(N31*VLOOKUP('Job Detail'!L31,'Paint Detail'!$C$4:$K$19,4,FALSE), "MORE INFO NEEDED")</f>
        <v>MORE INFO NEEDED</v>
      </c>
    </row>
    <row r="32" spans="2:15" x14ac:dyDescent="0.25">
      <c r="B32" s="6">
        <v>25</v>
      </c>
      <c r="C32" s="12"/>
      <c r="D32" s="12"/>
      <c r="E32" s="7"/>
      <c r="F32" s="13">
        <v>0</v>
      </c>
      <c r="G32" s="13">
        <v>0</v>
      </c>
      <c r="H32" s="13">
        <v>0</v>
      </c>
      <c r="I32" s="7">
        <f t="shared" si="0"/>
        <v>0</v>
      </c>
      <c r="J32" s="13">
        <v>0</v>
      </c>
      <c r="K32" s="13">
        <v>0</v>
      </c>
      <c r="L32" s="7"/>
      <c r="M32" s="13">
        <v>1</v>
      </c>
      <c r="N32" s="7" t="str">
        <f>IFERROR((I32-(J32*$L$2)-(K32*$L$3))*M32*VLOOKUP(L32,'Paint Detail'!$C$4:$K$19,7,FALSE),"MORE INFO NEEDED")</f>
        <v>MORE INFO NEEDED</v>
      </c>
      <c r="O32" s="8" t="str">
        <f>IFERROR(N32*VLOOKUP('Job Detail'!L32,'Paint Detail'!$C$4:$K$19,4,FALSE), "MORE INFO NEEDED")</f>
        <v>MORE INFO NEEDED</v>
      </c>
    </row>
    <row r="33" spans="2:15" x14ac:dyDescent="0.25">
      <c r="B33" s="6">
        <v>26</v>
      </c>
      <c r="C33" s="12"/>
      <c r="D33" s="12"/>
      <c r="E33" s="7"/>
      <c r="F33" s="13">
        <v>0</v>
      </c>
      <c r="G33" s="13">
        <v>0</v>
      </c>
      <c r="H33" s="13">
        <v>0</v>
      </c>
      <c r="I33" s="7">
        <f t="shared" si="0"/>
        <v>0</v>
      </c>
      <c r="J33" s="13">
        <v>0</v>
      </c>
      <c r="K33" s="13">
        <v>0</v>
      </c>
      <c r="L33" s="7"/>
      <c r="M33" s="13">
        <v>1</v>
      </c>
      <c r="N33" s="7" t="str">
        <f>IFERROR((I33-(J33*$L$2)-(K33*$L$3))*M33*VLOOKUP(L33,'Paint Detail'!$C$4:$K$19,7,FALSE),"MORE INFO NEEDED")</f>
        <v>MORE INFO NEEDED</v>
      </c>
      <c r="O33" s="8" t="str">
        <f>IFERROR(N33*VLOOKUP('Job Detail'!L33,'Paint Detail'!$C$4:$K$19,4,FALSE), "MORE INFO NEEDED")</f>
        <v>MORE INFO NEEDED</v>
      </c>
    </row>
    <row r="34" spans="2:15" x14ac:dyDescent="0.25">
      <c r="B34" s="6">
        <v>27</v>
      </c>
      <c r="C34" s="12"/>
      <c r="D34" s="12"/>
      <c r="E34" s="7"/>
      <c r="F34" s="13">
        <v>0</v>
      </c>
      <c r="G34" s="13">
        <v>0</v>
      </c>
      <c r="H34" s="13">
        <v>0</v>
      </c>
      <c r="I34" s="7">
        <f t="shared" si="0"/>
        <v>0</v>
      </c>
      <c r="J34" s="13">
        <v>0</v>
      </c>
      <c r="K34" s="13">
        <v>0</v>
      </c>
      <c r="L34" s="7"/>
      <c r="M34" s="13">
        <v>1</v>
      </c>
      <c r="N34" s="7" t="str">
        <f>IFERROR((I34-(J34*$L$2)-(K34*$L$3))*M34*VLOOKUP(L34,'Paint Detail'!$C$4:$K$19,7,FALSE),"MORE INFO NEEDED")</f>
        <v>MORE INFO NEEDED</v>
      </c>
      <c r="O34" s="8" t="str">
        <f>IFERROR(N34*VLOOKUP('Job Detail'!L34,'Paint Detail'!$C$4:$K$19,4,FALSE), "MORE INFO NEEDED")</f>
        <v>MORE INFO NEEDED</v>
      </c>
    </row>
    <row r="35" spans="2:15" x14ac:dyDescent="0.25">
      <c r="B35" s="6">
        <v>28</v>
      </c>
      <c r="C35" s="12"/>
      <c r="D35" s="12"/>
      <c r="E35" s="7"/>
      <c r="F35" s="13">
        <v>0</v>
      </c>
      <c r="G35" s="13">
        <v>0</v>
      </c>
      <c r="H35" s="13">
        <v>0</v>
      </c>
      <c r="I35" s="7">
        <f t="shared" si="0"/>
        <v>0</v>
      </c>
      <c r="J35" s="13">
        <v>0</v>
      </c>
      <c r="K35" s="13">
        <v>0</v>
      </c>
      <c r="L35" s="7"/>
      <c r="M35" s="13">
        <v>1</v>
      </c>
      <c r="N35" s="7" t="str">
        <f>IFERROR((I35-(J35*$L$2)-(K35*$L$3))*M35*VLOOKUP(L35,'Paint Detail'!$C$4:$K$19,7,FALSE),"MORE INFO NEEDED")</f>
        <v>MORE INFO NEEDED</v>
      </c>
      <c r="O35" s="8" t="str">
        <f>IFERROR(N35*VLOOKUP('Job Detail'!L35,'Paint Detail'!$C$4:$K$19,4,FALSE), "MORE INFO NEEDED")</f>
        <v>MORE INFO NEEDED</v>
      </c>
    </row>
    <row r="36" spans="2:15" x14ac:dyDescent="0.25">
      <c r="B36" s="6">
        <v>29</v>
      </c>
      <c r="C36" s="12"/>
      <c r="D36" s="12"/>
      <c r="E36" s="7"/>
      <c r="F36" s="13">
        <v>0</v>
      </c>
      <c r="G36" s="13">
        <v>0</v>
      </c>
      <c r="H36" s="13">
        <v>0</v>
      </c>
      <c r="I36" s="7">
        <f t="shared" si="0"/>
        <v>0</v>
      </c>
      <c r="J36" s="13">
        <v>0</v>
      </c>
      <c r="K36" s="13">
        <v>0</v>
      </c>
      <c r="L36" s="7"/>
      <c r="M36" s="13">
        <v>1</v>
      </c>
      <c r="N36" s="7" t="str">
        <f>IFERROR((I36-(J36*$L$2)-(K36*$L$3))*M36*VLOOKUP(L36,'Paint Detail'!$C$4:$K$19,7,FALSE),"MORE INFO NEEDED")</f>
        <v>MORE INFO NEEDED</v>
      </c>
      <c r="O36" s="8" t="str">
        <f>IFERROR(N36*VLOOKUP('Job Detail'!L36,'Paint Detail'!$C$4:$K$19,4,FALSE), "MORE INFO NEEDED")</f>
        <v>MORE INFO NEEDED</v>
      </c>
    </row>
    <row r="37" spans="2:15" ht="15.75" thickBot="1" x14ac:dyDescent="0.3">
      <c r="B37" s="9">
        <v>30</v>
      </c>
      <c r="C37" s="15"/>
      <c r="D37" s="15"/>
      <c r="E37" s="10"/>
      <c r="F37" s="14">
        <v>0</v>
      </c>
      <c r="G37" s="14">
        <v>0</v>
      </c>
      <c r="H37" s="14">
        <v>0</v>
      </c>
      <c r="I37" s="10">
        <f t="shared" si="0"/>
        <v>0</v>
      </c>
      <c r="J37" s="14">
        <v>0</v>
      </c>
      <c r="K37" s="14">
        <v>0</v>
      </c>
      <c r="L37" s="10"/>
      <c r="M37" s="14">
        <v>1</v>
      </c>
      <c r="N37" s="10" t="str">
        <f>IFERROR((I37-(J37*$L$2)-(K37*$L$3))*M37*VLOOKUP(L37,'Paint Detail'!$C$4:$K$19,7,FALSE),"MORE INFO NEEDED")</f>
        <v>MORE INFO NEEDED</v>
      </c>
      <c r="O37" s="11" t="str">
        <f>IFERROR(N37*VLOOKUP('Job Detail'!L37,'Paint Detail'!$C$4:$K$19,4,FALSE), "MORE INFO NEEDED")</f>
        <v>MORE INFO NEEDED</v>
      </c>
    </row>
    <row r="39" spans="2:15" ht="15.75" thickBot="1" x14ac:dyDescent="0.3">
      <c r="N39" s="29" t="s">
        <v>45</v>
      </c>
      <c r="O39" s="30" t="s">
        <v>44</v>
      </c>
    </row>
    <row r="40" spans="2:15" x14ac:dyDescent="0.25">
      <c r="N40" s="20">
        <f>SUM(N6:N37)</f>
        <v>2.6240294117647056</v>
      </c>
      <c r="O40" s="19">
        <f>SUM(O6:O37)</f>
        <v>59.425735294117644</v>
      </c>
    </row>
  </sheetData>
  <sheetProtection algorithmName="SHA-512" hashValue="zpvlcykBdlzo/cjhQ1ndkA2Qax5k7WBuPI1UMQiAc3LFrVOEE66FwxAVb/Qra6oP0ZaTRlrkt/M4drhmEvwbQQ==" saltValue="KA/W5x4wlmXLmJTUkBhLFA==" spinCount="100000" sheet="1" objects="1" scenarios="1"/>
  <protectedRanges>
    <protectedRange sqref="C6:D37 F6:H37 J6:M37 L2:L3" name="Job Detail"/>
  </protectedRanges>
  <mergeCells count="3">
    <mergeCell ref="B4:E4"/>
    <mergeCell ref="F4:K4"/>
    <mergeCell ref="L4:O4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6716A0-BBB0-4E62-A66F-34560298B64C}">
          <x14:formula1>
            <xm:f>'Paint Detail'!$S$5:$S$6</xm:f>
          </x14:formula1>
          <xm:sqref>E6:E37</xm:sqref>
        </x14:dataValidation>
        <x14:dataValidation type="list" allowBlank="1" showInputMessage="1" showErrorMessage="1" xr:uid="{9E0DCAEB-68D0-4A5B-BD4B-1D8AF787C677}">
          <x14:formula1>
            <xm:f>'Paint Detail'!$C$5:$C$19</xm:f>
          </x14:formula1>
          <xm:sqref>L6</xm:sqref>
        </x14:dataValidation>
        <x14:dataValidation type="list" allowBlank="1" showInputMessage="1" showErrorMessage="1" xr:uid="{F81D615F-FBA5-412D-9721-30E82A2C7D4D}">
          <x14:formula1>
            <xm:f>'Paint Detail'!$C$5:$C$20</xm:f>
          </x14:formula1>
          <xm:sqref>L7:L37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4220-DB06-4206-AAC0-05B1F564DF37}">
  <dimension ref="A2:S24"/>
  <sheetViews>
    <sheetView tabSelected="1" workbookViewId="0">
      <selection activeCell="O20" sqref="O20"/>
    </sheetView>
  </sheetViews>
  <sheetFormatPr defaultRowHeight="15" x14ac:dyDescent="0.25"/>
  <cols>
    <col min="2" max="2" width="14.140625" bestFit="1" customWidth="1"/>
    <col min="3" max="3" width="24.7109375" bestFit="1" customWidth="1"/>
    <col min="4" max="4" width="7.7109375" bestFit="1" customWidth="1"/>
    <col min="5" max="5" width="7.28515625" bestFit="1" customWidth="1"/>
    <col min="6" max="6" width="11.28515625" bestFit="1" customWidth="1"/>
    <col min="7" max="7" width="17.28515625" bestFit="1" customWidth="1"/>
    <col min="8" max="8" width="25.28515625" bestFit="1" customWidth="1"/>
    <col min="9" max="9" width="18.5703125" bestFit="1" customWidth="1"/>
    <col min="10" max="10" width="17.28515625" customWidth="1"/>
    <col min="11" max="11" width="22" bestFit="1" customWidth="1"/>
  </cols>
  <sheetData>
    <row r="2" spans="1:19" x14ac:dyDescent="0.25">
      <c r="A2" t="s">
        <v>65</v>
      </c>
    </row>
    <row r="3" spans="1:19" x14ac:dyDescent="0.25">
      <c r="O3" s="7"/>
      <c r="P3" s="7"/>
      <c r="Q3" s="7"/>
      <c r="R3" s="7"/>
      <c r="S3" s="7"/>
    </row>
    <row r="4" spans="1:19" x14ac:dyDescent="0.25">
      <c r="B4" s="1" t="s">
        <v>67</v>
      </c>
      <c r="G4" s="1" t="s">
        <v>64</v>
      </c>
      <c r="O4" s="7"/>
      <c r="P4" s="7"/>
      <c r="Q4" s="7"/>
      <c r="R4" s="7"/>
      <c r="S4" s="7"/>
    </row>
    <row r="5" spans="1:19" ht="15.75" thickBot="1" x14ac:dyDescent="0.3">
      <c r="B5" s="21" t="s">
        <v>17</v>
      </c>
      <c r="C5" t="s">
        <v>49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.75" thickBot="1" x14ac:dyDescent="0.3">
      <c r="B6" s="22" t="s">
        <v>4</v>
      </c>
      <c r="C6" s="23">
        <v>0</v>
      </c>
      <c r="G6" s="38" t="s">
        <v>10</v>
      </c>
      <c r="H6" s="44" t="s">
        <v>50</v>
      </c>
      <c r="I6" s="39" t="s">
        <v>60</v>
      </c>
      <c r="J6" s="39" t="s">
        <v>61</v>
      </c>
      <c r="K6" s="40" t="s">
        <v>68</v>
      </c>
      <c r="L6" s="7"/>
      <c r="M6" s="7"/>
      <c r="N6" s="7"/>
      <c r="O6" s="7"/>
      <c r="P6" s="7"/>
      <c r="Q6" s="7"/>
      <c r="R6" s="7"/>
      <c r="S6" s="7"/>
    </row>
    <row r="7" spans="1:19" x14ac:dyDescent="0.25">
      <c r="B7" s="22" t="s">
        <v>15</v>
      </c>
      <c r="C7" s="23">
        <v>0</v>
      </c>
      <c r="G7" s="41" t="s">
        <v>31</v>
      </c>
      <c r="H7" s="46">
        <v>1.2349999999999999</v>
      </c>
      <c r="I7" s="7">
        <f>CEILING(H7,1)</f>
        <v>2</v>
      </c>
      <c r="J7" s="7">
        <f>IFERROR(VLOOKUP(G7,'Paint Detail'!$C$4:$K$19,4,FALSE), "Check Paint Detail")</f>
        <v>20</v>
      </c>
      <c r="K7" s="8">
        <f>IFERROR(I7*J7, "More Info Needed")</f>
        <v>40</v>
      </c>
      <c r="L7" s="7"/>
      <c r="M7" s="7"/>
      <c r="N7" s="7"/>
      <c r="O7" s="7"/>
      <c r="P7" s="7"/>
      <c r="Q7" s="7"/>
      <c r="R7" s="7"/>
      <c r="S7" s="7"/>
    </row>
    <row r="8" spans="1:19" x14ac:dyDescent="0.25">
      <c r="B8" s="22" t="s">
        <v>3</v>
      </c>
      <c r="C8" s="23">
        <v>34.725735294117641</v>
      </c>
      <c r="G8" s="41" t="s">
        <v>24</v>
      </c>
      <c r="H8" s="47">
        <v>1.0422794117647058</v>
      </c>
      <c r="I8" s="7">
        <f t="shared" ref="I8:I21" si="0">CEILING(H8,1)</f>
        <v>2</v>
      </c>
      <c r="J8" s="7">
        <f>IFERROR(VLOOKUP(G8,'Paint Detail'!$C$4:$K$19,4,FALSE), "Check Paint Detail")</f>
        <v>25</v>
      </c>
      <c r="K8" s="8">
        <f t="shared" ref="K8:K21" si="1">IFERROR(I8*J8, "More Info Needed")</f>
        <v>50</v>
      </c>
      <c r="L8" s="7"/>
      <c r="M8" s="7"/>
      <c r="N8" s="7"/>
      <c r="O8" s="7"/>
      <c r="P8" s="7"/>
      <c r="Q8" s="7"/>
      <c r="R8" s="7"/>
      <c r="S8" s="7"/>
    </row>
    <row r="9" spans="1:19" x14ac:dyDescent="0.25">
      <c r="B9" s="22" t="s">
        <v>20</v>
      </c>
      <c r="C9" s="23">
        <v>15.2</v>
      </c>
      <c r="G9" s="41" t="s">
        <v>26</v>
      </c>
      <c r="H9" s="47">
        <v>0.34675</v>
      </c>
      <c r="I9" s="7">
        <f t="shared" si="0"/>
        <v>1</v>
      </c>
      <c r="J9" s="7">
        <f>IFERROR(VLOOKUP(G9,'Paint Detail'!$C$4:$K$19,4,FALSE), "Check Paint Detail")</f>
        <v>25</v>
      </c>
      <c r="K9" s="8">
        <f t="shared" si="1"/>
        <v>25</v>
      </c>
      <c r="L9" s="7"/>
      <c r="M9" s="7"/>
      <c r="N9" s="7"/>
      <c r="O9" s="7"/>
      <c r="P9" s="7"/>
      <c r="Q9" s="7"/>
      <c r="R9" s="7"/>
      <c r="S9" s="7"/>
    </row>
    <row r="10" spans="1:19" ht="15.75" thickBot="1" x14ac:dyDescent="0.3">
      <c r="B10" s="22" t="s">
        <v>47</v>
      </c>
      <c r="C10" s="23">
        <v>0</v>
      </c>
      <c r="G10" s="45" t="s">
        <v>47</v>
      </c>
      <c r="H10" s="43">
        <v>0</v>
      </c>
      <c r="I10" s="7">
        <f t="shared" si="0"/>
        <v>0</v>
      </c>
      <c r="J10" s="7" t="str">
        <f>IFERROR(VLOOKUP(G10,'Paint Detail'!$C$4:$K$19,4,FALSE), "Check Paint Detail")</f>
        <v>Check Paint Detail</v>
      </c>
      <c r="K10" s="8" t="str">
        <f t="shared" si="1"/>
        <v>More Info Needed</v>
      </c>
      <c r="L10" s="7"/>
      <c r="M10" s="7"/>
      <c r="N10" s="7"/>
      <c r="O10" s="7"/>
      <c r="P10" s="7"/>
      <c r="Q10" s="7"/>
      <c r="R10" s="7"/>
      <c r="S10" s="7"/>
    </row>
    <row r="11" spans="1:19" x14ac:dyDescent="0.25">
      <c r="B11" s="22">
        <v>1</v>
      </c>
      <c r="C11" s="23">
        <v>9.5</v>
      </c>
      <c r="G11" s="6"/>
      <c r="H11" s="7"/>
      <c r="I11" s="7">
        <f t="shared" si="0"/>
        <v>0</v>
      </c>
      <c r="J11" s="7" t="str">
        <f>IFERROR(VLOOKUP(G11,'Paint Detail'!$C$4:$K$19,4,FALSE), "Check Paint Detail")</f>
        <v>Check Paint Detail</v>
      </c>
      <c r="K11" s="8" t="str">
        <f t="shared" si="1"/>
        <v>More Info Needed</v>
      </c>
      <c r="L11" s="7"/>
      <c r="M11" s="7"/>
      <c r="N11" s="7"/>
      <c r="O11" s="7"/>
      <c r="P11" s="7"/>
      <c r="Q11" s="7"/>
      <c r="R11" s="7"/>
      <c r="S11" s="7"/>
    </row>
    <row r="12" spans="1:19" x14ac:dyDescent="0.25">
      <c r="B12" s="22" t="s">
        <v>48</v>
      </c>
      <c r="C12" s="19">
        <v>59.425735294117644</v>
      </c>
      <c r="G12" s="6"/>
      <c r="H12" s="7"/>
      <c r="I12" s="7">
        <f t="shared" si="0"/>
        <v>0</v>
      </c>
      <c r="J12" s="7" t="str">
        <f>IFERROR(VLOOKUP(G12,'Paint Detail'!$C$4:$K$19,4,FALSE), "Check Paint Detail")</f>
        <v>Check Paint Detail</v>
      </c>
      <c r="K12" s="8" t="str">
        <f t="shared" si="1"/>
        <v>More Info Needed</v>
      </c>
      <c r="L12" s="7"/>
      <c r="M12" s="7"/>
      <c r="N12" s="7"/>
      <c r="O12" s="7"/>
      <c r="P12" s="7"/>
      <c r="Q12" s="7"/>
      <c r="R12" s="7"/>
      <c r="S12" s="7"/>
    </row>
    <row r="13" spans="1:19" x14ac:dyDescent="0.25">
      <c r="G13" s="6"/>
      <c r="H13" s="7"/>
      <c r="I13" s="7">
        <f t="shared" si="0"/>
        <v>0</v>
      </c>
      <c r="J13" s="7" t="str">
        <f>IFERROR(VLOOKUP(G13,'Paint Detail'!$C$4:$K$19,4,FALSE), "Check Paint Detail")</f>
        <v>Check Paint Detail</v>
      </c>
      <c r="K13" s="8" t="str">
        <f t="shared" si="1"/>
        <v>More Info Needed</v>
      </c>
      <c r="L13" s="7"/>
      <c r="M13" s="7"/>
      <c r="N13" s="7"/>
      <c r="O13" s="7"/>
      <c r="P13" s="7"/>
      <c r="Q13" s="7"/>
      <c r="R13" s="7"/>
      <c r="S13" s="7"/>
    </row>
    <row r="14" spans="1:19" x14ac:dyDescent="0.25">
      <c r="B14" s="42" t="s">
        <v>66</v>
      </c>
      <c r="G14" s="6"/>
      <c r="H14" s="7"/>
      <c r="I14" s="7">
        <f t="shared" si="0"/>
        <v>0</v>
      </c>
      <c r="J14" s="7" t="str">
        <f>IFERROR(VLOOKUP(G14,'Paint Detail'!$C$4:$K$19,4,FALSE), "Check Paint Detail")</f>
        <v>Check Paint Detail</v>
      </c>
      <c r="K14" s="8" t="str">
        <f t="shared" si="1"/>
        <v>More Info Needed</v>
      </c>
      <c r="L14" s="7"/>
      <c r="M14" s="7"/>
      <c r="N14" s="7"/>
      <c r="O14" s="7"/>
      <c r="P14" s="7"/>
      <c r="Q14" s="7"/>
      <c r="R14" s="7"/>
      <c r="S14" s="7"/>
    </row>
    <row r="15" spans="1:19" x14ac:dyDescent="0.25">
      <c r="B15" s="21" t="s">
        <v>17</v>
      </c>
      <c r="C15" t="s">
        <v>50</v>
      </c>
      <c r="G15" s="6"/>
      <c r="H15" s="7"/>
      <c r="I15" s="7">
        <f t="shared" si="0"/>
        <v>0</v>
      </c>
      <c r="J15" s="7" t="str">
        <f>IFERROR(VLOOKUP(G15,'Paint Detail'!$C$4:$K$19,4,FALSE), "Check Paint Detail")</f>
        <v>Check Paint Detail</v>
      </c>
      <c r="K15" s="8" t="str">
        <f t="shared" si="1"/>
        <v>More Info Needed</v>
      </c>
      <c r="L15" s="7"/>
      <c r="M15" s="7"/>
      <c r="N15" s="7"/>
      <c r="O15" s="7"/>
      <c r="P15" s="7"/>
      <c r="Q15" s="7"/>
      <c r="R15" s="7"/>
      <c r="S15" s="7"/>
    </row>
    <row r="16" spans="1:19" x14ac:dyDescent="0.25">
      <c r="B16" s="22" t="s">
        <v>4</v>
      </c>
      <c r="C16" s="23">
        <v>0</v>
      </c>
      <c r="G16" s="6"/>
      <c r="H16" s="7"/>
      <c r="I16" s="7">
        <f t="shared" si="0"/>
        <v>0</v>
      </c>
      <c r="J16" s="7" t="str">
        <f>IFERROR(VLOOKUP(G16,'Paint Detail'!$C$4:$K$19,4,FALSE), "Check Paint Detail")</f>
        <v>Check Paint Detail</v>
      </c>
      <c r="K16" s="8" t="str">
        <f t="shared" si="1"/>
        <v>More Info Needed</v>
      </c>
      <c r="L16" s="7"/>
      <c r="M16" s="7"/>
      <c r="N16" s="7"/>
      <c r="O16" s="7"/>
      <c r="P16" s="7"/>
      <c r="Q16" s="7"/>
      <c r="R16" s="7"/>
      <c r="S16" s="7"/>
    </row>
    <row r="17" spans="2:19" x14ac:dyDescent="0.25">
      <c r="B17" s="22" t="s">
        <v>15</v>
      </c>
      <c r="C17" s="23">
        <v>0</v>
      </c>
      <c r="G17" s="6"/>
      <c r="H17" s="7"/>
      <c r="I17" s="7">
        <f t="shared" si="0"/>
        <v>0</v>
      </c>
      <c r="J17" s="7" t="str">
        <f>IFERROR(VLOOKUP(G17,'Paint Detail'!$C$4:$K$19,4,FALSE), "Check Paint Detail")</f>
        <v>Check Paint Detail</v>
      </c>
      <c r="K17" s="8" t="str">
        <f t="shared" si="1"/>
        <v>More Info Needed</v>
      </c>
      <c r="L17" s="7"/>
      <c r="M17" s="7"/>
      <c r="N17" s="7"/>
      <c r="O17" s="7"/>
      <c r="P17" s="7"/>
      <c r="Q17" s="7"/>
      <c r="R17" s="7"/>
      <c r="S17" s="7"/>
    </row>
    <row r="18" spans="2:19" x14ac:dyDescent="0.25">
      <c r="B18" s="22" t="s">
        <v>3</v>
      </c>
      <c r="C18" s="23">
        <v>1.3890294117647057</v>
      </c>
      <c r="G18" s="6"/>
      <c r="H18" s="7"/>
      <c r="I18" s="7">
        <f t="shared" si="0"/>
        <v>0</v>
      </c>
      <c r="J18" s="7" t="str">
        <f>IFERROR(VLOOKUP(G18,'Paint Detail'!$C$4:$K$19,4,FALSE), "Check Paint Detail")</f>
        <v>Check Paint Detail</v>
      </c>
      <c r="K18" s="8" t="str">
        <f t="shared" si="1"/>
        <v>More Info Needed</v>
      </c>
      <c r="L18" s="7"/>
      <c r="M18" s="7"/>
      <c r="N18" s="7"/>
      <c r="O18" s="7"/>
      <c r="P18" s="7"/>
      <c r="Q18" s="7"/>
      <c r="R18" s="7"/>
      <c r="S18" s="7"/>
    </row>
    <row r="19" spans="2:19" x14ac:dyDescent="0.25">
      <c r="B19" s="22" t="s">
        <v>20</v>
      </c>
      <c r="C19" s="23">
        <v>0.76</v>
      </c>
      <c r="G19" s="6"/>
      <c r="H19" s="7"/>
      <c r="I19" s="7">
        <f t="shared" si="0"/>
        <v>0</v>
      </c>
      <c r="J19" s="7" t="str">
        <f>IFERROR(VLOOKUP(G19,'Paint Detail'!$C$4:$K$19,4,FALSE), "Check Paint Detail")</f>
        <v>Check Paint Detail</v>
      </c>
      <c r="K19" s="8" t="str">
        <f t="shared" si="1"/>
        <v>More Info Needed</v>
      </c>
      <c r="L19" s="7"/>
      <c r="M19" s="7"/>
      <c r="N19" s="7"/>
    </row>
    <row r="20" spans="2:19" x14ac:dyDescent="0.25">
      <c r="B20" s="22" t="s">
        <v>47</v>
      </c>
      <c r="C20" s="23">
        <v>0</v>
      </c>
      <c r="G20" s="6"/>
      <c r="H20" s="7"/>
      <c r="I20" s="7">
        <f t="shared" si="0"/>
        <v>0</v>
      </c>
      <c r="J20" s="7" t="str">
        <f>IFERROR(VLOOKUP(G20,'Paint Detail'!$C$4:$K$19,4,FALSE), "Check Paint Detail")</f>
        <v>Check Paint Detail</v>
      </c>
      <c r="K20" s="8" t="str">
        <f t="shared" si="1"/>
        <v>More Info Needed</v>
      </c>
      <c r="L20" s="7"/>
      <c r="M20" s="7"/>
      <c r="N20" s="7"/>
    </row>
    <row r="21" spans="2:19" ht="15.75" thickBot="1" x14ac:dyDescent="0.3">
      <c r="B21" s="22">
        <v>1</v>
      </c>
      <c r="C21" s="23">
        <v>0.47499999999999998</v>
      </c>
      <c r="G21" s="9"/>
      <c r="H21" s="10"/>
      <c r="I21" s="10">
        <f t="shared" si="0"/>
        <v>0</v>
      </c>
      <c r="J21" s="10" t="str">
        <f>IFERROR(VLOOKUP(G21,'Paint Detail'!$C$4:$K$19,4,FALSE), "Check Paint Detail")</f>
        <v>Check Paint Detail</v>
      </c>
      <c r="K21" s="11" t="str">
        <f t="shared" si="1"/>
        <v>More Info Needed</v>
      </c>
    </row>
    <row r="22" spans="2:19" ht="15.75" x14ac:dyDescent="0.25">
      <c r="B22" s="22" t="s">
        <v>48</v>
      </c>
      <c r="C22" s="23">
        <v>2.6240294117647056</v>
      </c>
      <c r="G22" s="7"/>
      <c r="H22" s="7"/>
      <c r="I22" s="50" t="s">
        <v>62</v>
      </c>
      <c r="J22" s="51"/>
      <c r="K22" s="50" t="s">
        <v>63</v>
      </c>
    </row>
    <row r="23" spans="2:19" ht="16.5" thickBot="1" x14ac:dyDescent="0.3">
      <c r="I23" s="48">
        <f>SUM(I7:I21)</f>
        <v>5</v>
      </c>
      <c r="J23" s="52"/>
      <c r="K23" s="49">
        <f>SUM(K7:K21)</f>
        <v>115</v>
      </c>
    </row>
    <row r="24" spans="2:19" ht="15.75" thickTop="1" x14ac:dyDescent="0.25"/>
  </sheetData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Paint Detail</vt:lpstr>
      <vt:lpstr>Job Detail</vt:lpstr>
      <vt:lpstr>Paint 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Tito</dc:creator>
  <cp:lastModifiedBy>Tito</cp:lastModifiedBy>
  <dcterms:created xsi:type="dcterms:W3CDTF">2018-03-13T10:37:55Z</dcterms:created>
  <dcterms:modified xsi:type="dcterms:W3CDTF">2018-03-20T11:17:03Z</dcterms:modified>
</cp:coreProperties>
</file>